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UNICIPALIDAD\PRESUPUESTO EJECUTADO\presupuesto 2022\practica\"/>
    </mc:Choice>
  </mc:AlternateContent>
  <bookViews>
    <workbookView xWindow="0" yWindow="0" windowWidth="28800" windowHeight="12135" activeTab="2"/>
  </bookViews>
  <sheets>
    <sheet name="erogaciones" sheetId="1" r:id="rId1"/>
    <sheet name="plan de obra" sheetId="2" r:id="rId2"/>
    <sheet name="recurso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" i="3" l="1"/>
  <c r="H93" i="3" s="1"/>
  <c r="H83" i="3"/>
  <c r="H79" i="3"/>
  <c r="H76" i="3"/>
  <c r="H75" i="3" s="1"/>
  <c r="H69" i="3" s="1"/>
  <c r="H70" i="3"/>
  <c r="H59" i="3"/>
  <c r="H54" i="3"/>
  <c r="H52" i="3"/>
  <c r="H48" i="3"/>
  <c r="H44" i="3"/>
  <c r="H38" i="3"/>
  <c r="H33" i="3"/>
  <c r="H32" i="3"/>
  <c r="H6" i="3" s="1"/>
  <c r="H101" i="3" s="1"/>
  <c r="H26" i="3"/>
  <c r="H8" i="3"/>
  <c r="H7" i="3"/>
  <c r="F23" i="2" l="1"/>
  <c r="F10" i="2"/>
  <c r="D229" i="1"/>
</calcChain>
</file>

<file path=xl/comments1.xml><?xml version="1.0" encoding="utf-8"?>
<comments xmlns="http://schemas.openxmlformats.org/spreadsheetml/2006/main">
  <authors>
    <author>Usuario</author>
  </authors>
  <commentList>
    <comment ref="D16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NOSE SI INCORPORAR $ COMO UNA PROYECCION SIN TENER EN CUENTAS LAS OBRAS ADJUNTAS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Flor</author>
    <author>Usuario de Windows</author>
  </authors>
  <commentList>
    <comment ref="E46" authorId="0" shapeId="0">
      <text>
        <r>
          <rPr>
            <b/>
            <sz val="9"/>
            <color indexed="81"/>
            <rFont val="Tahoma"/>
            <family val="2"/>
          </rPr>
          <t>Incluye reintegros de:
- Obras Sociales
- Otros Municipios</t>
        </r>
      </text>
    </comment>
    <comment ref="C75" authorId="1" shapeId="0">
      <text>
        <r>
          <rPr>
            <b/>
            <sz val="9"/>
            <color indexed="81"/>
            <rFont val="Tahoma"/>
            <family val="2"/>
          </rPr>
          <t>FONDOS NO REINTEGRABLES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>Incluye:
Argentina Hace y otros proyectos que por avance de obra se percibiran en 2022</t>
        </r>
      </text>
    </comment>
    <comment ref="G80" authorId="2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INCORPORAR VALOR DE OBRAS FINANCIADO DE NACION
INCORPAR CADA CONCEPTO DE OBRA</t>
        </r>
      </text>
    </comment>
  </commentList>
</comments>
</file>

<file path=xl/sharedStrings.xml><?xml version="1.0" encoding="utf-8"?>
<sst xmlns="http://schemas.openxmlformats.org/spreadsheetml/2006/main" count="355" uniqueCount="207">
  <si>
    <t>Categoría Programática</t>
  </si>
  <si>
    <t>N° Objeto del Gasto</t>
  </si>
  <si>
    <t>Presupuesto 2022 presentado por Ejecutivo</t>
  </si>
  <si>
    <t>0010 - Administracion Central</t>
  </si>
  <si>
    <t>02010000 - Alimentos para Personas</t>
  </si>
  <si>
    <t>02020000 - Combustibles y Lubricantes</t>
  </si>
  <si>
    <t>02050000 - Productos Impresos</t>
  </si>
  <si>
    <t>02080000 - Productos para Limpieza E Higiene</t>
  </si>
  <si>
    <t>02090000 - Útiles e insumos de escritorio, enseñanza e informáticos</t>
  </si>
  <si>
    <t>02100000 - Repuestos, Accesorios y Herramientas Menores</t>
  </si>
  <si>
    <t>03010000 - Servicios Básicos</t>
  </si>
  <si>
    <t>03020000 - Alquileres y Derechos</t>
  </si>
  <si>
    <t>03050000 - Servicios Técnicos, Profesionales y de Terceros</t>
  </si>
  <si>
    <t>03060000 - Impuestos, derechos, tasas</t>
  </si>
  <si>
    <t>03080000 - Pasajes, Viáticos, Movilidad y Compensaciones</t>
  </si>
  <si>
    <t>03090000 - Publicidad y propaganda</t>
  </si>
  <si>
    <t>3120000 - servicios de limpieza, lavado y desinfecciones</t>
  </si>
  <si>
    <t>03160000 - Cortesía y Homenaje</t>
  </si>
  <si>
    <t>03990000 - Otros Servicios No personales N.C.</t>
  </si>
  <si>
    <t>0020 - Salud</t>
  </si>
  <si>
    <t>02030000 - Textiles y Vestuario</t>
  </si>
  <si>
    <t>02060000 -  Productos Farmacéuticos y Medicinales</t>
  </si>
  <si>
    <t>02090000 - Útiles e Insumos de Escritorio, Enseñanza e Informáticos</t>
  </si>
  <si>
    <t>02110000 - Productos Químicos</t>
  </si>
  <si>
    <t>02120000 - productos de cuero, caucho, piel y plástico.</t>
  </si>
  <si>
    <t>03020000 - alquileres y derechos</t>
  </si>
  <si>
    <t>3030000 - servicio de mantenimiento y reparación</t>
  </si>
  <si>
    <t>6060000 - transferencias al sector privado</t>
  </si>
  <si>
    <t>8010000 - prestaciones de salud</t>
  </si>
  <si>
    <t>11000000 - Bienes de Capital</t>
  </si>
  <si>
    <t>12000000 - Trabajos publicos</t>
  </si>
  <si>
    <t>0030 - Secretaria de Gobierno</t>
  </si>
  <si>
    <t>2040000 - productos agropecuarios y forestales</t>
  </si>
  <si>
    <t xml:space="preserve">20700000 - Material para Seguridad </t>
  </si>
  <si>
    <t>03030000 - Servicio de Mantenimiento y Reparación</t>
  </si>
  <si>
    <t>3070000 - acciones judiciales</t>
  </si>
  <si>
    <t>0040 - Recursos Humanos</t>
  </si>
  <si>
    <t>03040000 - Servicios Comerciales, de Seguros y Bancarios</t>
  </si>
  <si>
    <t>06060000 - Transferencias corrientes al sector privado</t>
  </si>
  <si>
    <t>0050 - Río Capacita</t>
  </si>
  <si>
    <t>3150000 - perfeccionamiento y capacitación</t>
  </si>
  <si>
    <t>0060 - Deportes</t>
  </si>
  <si>
    <t>2100000 - repuestos, accesorios y herramientas menores</t>
  </si>
  <si>
    <t>2120000 - productos de cuero, caucho, piel y plástico.</t>
  </si>
  <si>
    <t>0070 - Festivales Rio Primero</t>
  </si>
  <si>
    <t>0080 - Camping y Escuela de Verano</t>
  </si>
  <si>
    <t>3020000 - alquileres y derechos</t>
  </si>
  <si>
    <t xml:space="preserve">0090 - Cultura </t>
  </si>
  <si>
    <t>0100 - Universidad Popular</t>
  </si>
  <si>
    <t>0110 - Ciudad Segura</t>
  </si>
  <si>
    <t>0120 - Secretaria de Desarrollo Social</t>
  </si>
  <si>
    <t>10050000 - Transferencias de capital al sector privado</t>
  </si>
  <si>
    <t>0130 - Secretaria de Economía y Finanzas</t>
  </si>
  <si>
    <t>1010000 - Personal permanente</t>
  </si>
  <si>
    <t>1020000 - Personal no permanente</t>
  </si>
  <si>
    <t>0140 - Secretaria de Obras Públicas - Espacios Verdes</t>
  </si>
  <si>
    <t>20400000 - Productos agropecuarios y forestales</t>
  </si>
  <si>
    <t>02130000 - Minerales</t>
  </si>
  <si>
    <t>0150 - Transferencias para erogaciones corrientes</t>
  </si>
  <si>
    <t>06970000 - transferencias para erogaciones corrientes p.i</t>
  </si>
  <si>
    <t>0160 - Nuevo Centro Cultural</t>
  </si>
  <si>
    <t>0170 - Obra de Pavimentacion (Argentina Hace II y III)</t>
  </si>
  <si>
    <t xml:space="preserve">0180 - Obras de Cordon Cuneta </t>
  </si>
  <si>
    <t xml:space="preserve">0190 - Infraestructura Básica para Loteo Municipal en Predio Ex Hipódromo </t>
  </si>
  <si>
    <t>0200 - Playón Multideportivo Canarios</t>
  </si>
  <si>
    <t>0210 - Plaza de la Industria</t>
  </si>
  <si>
    <t>0220 - Gas Natural Segunda Etapa</t>
  </si>
  <si>
    <t>0230 - Loteo y Plan de Vivienda en Barrio Yacuzzi</t>
  </si>
  <si>
    <t>0240 - Loteo Ex Corralon Municipal</t>
  </si>
  <si>
    <t>0250 - Plan de Viviendas Exhipódromo Municipal</t>
  </si>
  <si>
    <t>0260 - Centro de  Desarrollo Infantil</t>
  </si>
  <si>
    <t>0270 - Iluminación Led</t>
  </si>
  <si>
    <t>0280 - Paseo Centenario Segunda Etapa</t>
  </si>
  <si>
    <t>0290 - Plan de Viviendas Semilla</t>
  </si>
  <si>
    <t>0300 - Río Autoconstrucción</t>
  </si>
  <si>
    <t>0500 - Concejo Deliberante</t>
  </si>
  <si>
    <t>0600 - Tribunal de Cuentas</t>
  </si>
  <si>
    <t xml:space="preserve">      </t>
  </si>
  <si>
    <t>0700 - Amortización e Intereses de deuda</t>
  </si>
  <si>
    <t>05000000 - Intereses y gastos financieros</t>
  </si>
  <si>
    <t>22000000 - Amortizacion de la deuda</t>
  </si>
  <si>
    <t>ANEXO I - Presupuesto de Erogaciones</t>
  </si>
  <si>
    <t>Municipalidad de RIO PRIMERO</t>
  </si>
  <si>
    <t>ANEXO I - Plan de Obra Pública</t>
  </si>
  <si>
    <t>PLAN DE OBRA PÚBLICA AÑO 2022</t>
  </si>
  <si>
    <t>001 - 0160</t>
  </si>
  <si>
    <t>Nuevo Centro Cultural</t>
  </si>
  <si>
    <t>001 - 0170</t>
  </si>
  <si>
    <t>Obra de Pavimentacion (Argentina Hace II y III)</t>
  </si>
  <si>
    <t>001 - 0180</t>
  </si>
  <si>
    <t xml:space="preserve">Obras de Cordon Cuneta </t>
  </si>
  <si>
    <t>001 - 0190</t>
  </si>
  <si>
    <t xml:space="preserve">Infraestructura Básica para Loteo Municipal en Predio Ex Hipódromo </t>
  </si>
  <si>
    <t>&lt;</t>
  </si>
  <si>
    <t>001 - 0200</t>
  </si>
  <si>
    <t>Playón Multideportivo Canarios</t>
  </si>
  <si>
    <t>001 - 0210</t>
  </si>
  <si>
    <t>Plaza de la Industria</t>
  </si>
  <si>
    <t>001 - 0220</t>
  </si>
  <si>
    <t>Gas Natural Segunda Etapa</t>
  </si>
  <si>
    <t>001 - 0230</t>
  </si>
  <si>
    <t>Loteo y Plan de viviendas en Barrio Yacuzzi</t>
  </si>
  <si>
    <t>001 - 0240</t>
  </si>
  <si>
    <t>Loteo  Ex Corralon Municipal</t>
  </si>
  <si>
    <t>001 - 0250</t>
  </si>
  <si>
    <t>Plan de Viviendas Exhipódromo Municipal</t>
  </si>
  <si>
    <t>001 - 0260</t>
  </si>
  <si>
    <t>Centro de  Desarrollo Infantil</t>
  </si>
  <si>
    <t>001 - 0270</t>
  </si>
  <si>
    <t>Iluminación Led</t>
  </si>
  <si>
    <t>001 - 0280</t>
  </si>
  <si>
    <t>Paseo Centenario Segunda Etapa</t>
  </si>
  <si>
    <t>001 - 0290</t>
  </si>
  <si>
    <t>Plan de Viviendas Semilla</t>
  </si>
  <si>
    <t>001 - 0300</t>
  </si>
  <si>
    <t>Río Autoconstrucción</t>
  </si>
  <si>
    <t>TOTAL PLAN DE OBRA PÚBLICA AÑO 2022</t>
  </si>
  <si>
    <t>INGRESO CORRIENTES</t>
  </si>
  <si>
    <t xml:space="preserve">Ingresos Tributarios </t>
  </si>
  <si>
    <t xml:space="preserve">De origen Municipal </t>
  </si>
  <si>
    <t>Tasas que incide sobre los Inmuebles</t>
  </si>
  <si>
    <t>Contribución por Mejora - Obras de Pavimento</t>
  </si>
  <si>
    <t>Contribución por Mejora - Obras de Gas Natural</t>
  </si>
  <si>
    <t>Contribución por Mejora - Obras de Cordon Cuneta</t>
  </si>
  <si>
    <t>Contribución por Mejora - Otras Obras</t>
  </si>
  <si>
    <t>Contribucion que incide sobre la Atividad Comercial, Industrial y de Servicios</t>
  </si>
  <si>
    <t>Contribución que incide sobre Espectáculos y Diversiones Publicas</t>
  </si>
  <si>
    <t>Contribución que incide sobre comercios y ocupación en la vía publica</t>
  </si>
  <si>
    <t>Contribucion que incide sobre Cementerios</t>
  </si>
  <si>
    <t>Contribución que incide sobre Publicidad y Propaganda</t>
  </si>
  <si>
    <t>Contribucion por los servicios relativos a la contrucción de obras privadas</t>
  </si>
  <si>
    <t xml:space="preserve">Contribución por servicio de alumbrado público, inspección eléctrica, mecánica y suministro de energía eléctrica </t>
  </si>
  <si>
    <t>Impuesto municipal sobre los vehículos automotores, acoplados y similares</t>
  </si>
  <si>
    <t>Otros tributos municipales</t>
  </si>
  <si>
    <t>Tasa de Actuación Administrativa</t>
  </si>
  <si>
    <t>Carnet de Conducir</t>
  </si>
  <si>
    <t>Rentas Diversas</t>
  </si>
  <si>
    <t>De Origen Nacional y Provincial</t>
  </si>
  <si>
    <t>Coparticipacion Impositiva</t>
  </si>
  <si>
    <t>Fo.Fin.Des.(Fondo de Financiamiento para la descentralizacion de servicios)</t>
  </si>
  <si>
    <t>Fasamu (Fondo Anticrisis y saneamiento municipal)</t>
  </si>
  <si>
    <t>Fondo Compensación Consenso Fiscal Art 2 A</t>
  </si>
  <si>
    <t>Otras Participaciones en Impuestos Nacionales y/o Provinciales</t>
  </si>
  <si>
    <t xml:space="preserve">Ingresos No Tributarios </t>
  </si>
  <si>
    <t>Multas</t>
  </si>
  <si>
    <t>Multas  Comercio e Industria</t>
  </si>
  <si>
    <t>Multas Transito</t>
  </si>
  <si>
    <t>Multas Obras Privadas Y Ambiente</t>
  </si>
  <si>
    <t>Otras Multas</t>
  </si>
  <si>
    <t xml:space="preserve">Venta de bienes y servicios </t>
  </si>
  <si>
    <t xml:space="preserve">Ingresos Eventos /Fiestas </t>
  </si>
  <si>
    <t xml:space="preserve">Otros Ingresos </t>
  </si>
  <si>
    <t xml:space="preserve">Servicios de Salud </t>
  </si>
  <si>
    <t>Programa de Médicos Comunitarios - Convenio con Ministerio de Salud</t>
  </si>
  <si>
    <t>Reintegros por Servicios Prestados en los  Centros de Salud</t>
  </si>
  <si>
    <t>Reintegros por Servicios Prestados en Centros de Salud</t>
  </si>
  <si>
    <t>Otros Ingresos</t>
  </si>
  <si>
    <t>Rentas de la Propiedad</t>
  </si>
  <si>
    <t>Intereses y/o Renta por Inversión Financiera</t>
  </si>
  <si>
    <t>Alquileres y/o Concesiones</t>
  </si>
  <si>
    <t xml:space="preserve">Otras rentas del patrimonio municipal </t>
  </si>
  <si>
    <t>Transferencias Corrientes</t>
  </si>
  <si>
    <t>Del Sector Privado</t>
  </si>
  <si>
    <t>Del Sector Público Nacional</t>
  </si>
  <si>
    <t>Aportes del Tesoro Nacional (ATN)</t>
  </si>
  <si>
    <t>Programa Sumar</t>
  </si>
  <si>
    <t>Acuerdo Federal Art. 2 y 3</t>
  </si>
  <si>
    <t>Otros subsidios y subvenciones Nacionales</t>
  </si>
  <si>
    <t>Del Sector Provincial</t>
  </si>
  <si>
    <t>Aportes del Tesoro Provincial (ATP-Fondos de Desequilibrios Temporales)</t>
  </si>
  <si>
    <t>Fondo para la Descentralización del Mantenimiento de Edificios Escolares Provinciales (FODEEMEP)</t>
  </si>
  <si>
    <t>Fondo para la descentralización del mantenimiento de Móviles y Edficios Policiales del Interior de la Provincia</t>
  </si>
  <si>
    <t>Programa de Asistencia Integral de Córdoba (PAICOR)</t>
  </si>
  <si>
    <t>Boleto Educativo Gratuito (BEG)</t>
  </si>
  <si>
    <t>Refinanciación Ley 9802</t>
  </si>
  <si>
    <t>Salas Cunas</t>
  </si>
  <si>
    <t>Programa lo tengo</t>
  </si>
  <si>
    <t>Otros subsidios y subvenciones Provinciales</t>
  </si>
  <si>
    <t xml:space="preserve">INGRESOS DE CAPITAL </t>
  </si>
  <si>
    <t>Venta de Activos</t>
  </si>
  <si>
    <t xml:space="preserve">Venta Bienes de Uso </t>
  </si>
  <si>
    <t>Venta de Inmuebles</t>
  </si>
  <si>
    <t xml:space="preserve">Venta de Activo Financieros </t>
  </si>
  <si>
    <t xml:space="preserve">Venta de Otros Activos </t>
  </si>
  <si>
    <t xml:space="preserve">Transferencia de Capital </t>
  </si>
  <si>
    <t>Donaciones Recibidas</t>
  </si>
  <si>
    <t>Otras transferencias del Sector Privado</t>
  </si>
  <si>
    <t>Aportes nacionales para obras públicas</t>
  </si>
  <si>
    <t>Otras transferencias de capital del Sector Público Nacional</t>
  </si>
  <si>
    <t>Del Sector Público Provincial</t>
  </si>
  <si>
    <t>Fondo complementario de obras de infraestructura para Municipios y Comunas</t>
  </si>
  <si>
    <t>Fondo complementario Acuerdo Federal (FOCOM)</t>
  </si>
  <si>
    <t>Fondo de conservación de suelos y manejo del agua</t>
  </si>
  <si>
    <t>Fondo para el mantenimiento, conservación de caminos Primarios y Secundarios</t>
  </si>
  <si>
    <t>Fondo para la ejecución de redes domiciliarias de Gas</t>
  </si>
  <si>
    <t>Acuerdo Provincia y Municipios - Ley 10.347 (FDU)</t>
  </si>
  <si>
    <t>Plan de Seguridad Ciudadana</t>
  </si>
  <si>
    <t>Programa Provincial para el Mejoramiento del Sistema de Alumbrado Público "Cordoba Ilumina"</t>
  </si>
  <si>
    <t>Otras transferencias de capital del Sector Público Provincial</t>
  </si>
  <si>
    <t>FUENTES FINANCIERAS</t>
  </si>
  <si>
    <t xml:space="preserve">Uso del Crédito </t>
  </si>
  <si>
    <t>Obtención de préstamos del Gobierno Nacional</t>
  </si>
  <si>
    <t>Obtención de préstamos del Gobierno Provincial</t>
  </si>
  <si>
    <t>Adelantos de coparticipación</t>
  </si>
  <si>
    <t>Fondo Permanente para la financiacion de Proyectos y Programas de Gobiernos Locales</t>
  </si>
  <si>
    <t xml:space="preserve">         Créditos con Instituciones Bancarias y Financieras</t>
  </si>
  <si>
    <t>Otros prestamos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</si>
</sst>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5" formatCode="[$$-2C0A]&quot; &quot;#,##0.00"/>
    <numFmt numFmtId="166" formatCode="[$$-2C0A]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174E86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/>
    <xf numFmtId="0" fontId="0" fillId="0" borderId="0" xfId="0" applyFont="1" applyBorder="1"/>
    <xf numFmtId="44" fontId="0" fillId="0" borderId="0" xfId="2" applyFont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44" fontId="4" fillId="0" borderId="0" xfId="2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 readingOrder="1"/>
    </xf>
    <xf numFmtId="0" fontId="5" fillId="2" borderId="0" xfId="0" applyFont="1" applyFill="1" applyBorder="1" applyAlignment="1">
      <alignment horizontal="center" vertical="center" wrapText="1" readingOrder="1"/>
    </xf>
    <xf numFmtId="44" fontId="5" fillId="2" borderId="0" xfId="2" applyFont="1" applyFill="1" applyBorder="1" applyAlignment="1">
      <alignment horizontal="center" vertical="center" wrapText="1" readingOrder="1"/>
    </xf>
    <xf numFmtId="0" fontId="6" fillId="3" borderId="0" xfId="0" applyFont="1" applyFill="1"/>
    <xf numFmtId="0" fontId="4" fillId="4" borderId="0" xfId="0" applyFont="1" applyFill="1"/>
    <xf numFmtId="0" fontId="0" fillId="0" borderId="0" xfId="0" applyFont="1" applyFill="1"/>
    <xf numFmtId="0" fontId="7" fillId="0" borderId="0" xfId="0" applyFont="1" applyBorder="1" applyAlignment="1">
      <alignment horizontal="left" vertical="top"/>
    </xf>
    <xf numFmtId="44" fontId="0" fillId="0" borderId="0" xfId="2" applyFont="1" applyBorder="1" applyAlignment="1">
      <alignment wrapText="1"/>
    </xf>
    <xf numFmtId="0" fontId="7" fillId="0" borderId="0" xfId="0" applyFont="1" applyFill="1" applyBorder="1" applyAlignment="1">
      <alignment horizontal="left" vertical="top"/>
    </xf>
    <xf numFmtId="44" fontId="7" fillId="0" borderId="0" xfId="2" applyFont="1" applyBorder="1" applyAlignment="1">
      <alignment horizontal="left" vertical="top"/>
    </xf>
    <xf numFmtId="44" fontId="0" fillId="0" borderId="0" xfId="2" applyFont="1" applyFill="1" applyBorder="1" applyAlignment="1">
      <alignment wrapText="1"/>
    </xf>
    <xf numFmtId="0" fontId="0" fillId="0" borderId="0" xfId="0" applyFont="1" applyBorder="1" applyAlignment="1">
      <alignment vertical="center" wrapText="1"/>
    </xf>
    <xf numFmtId="44" fontId="0" fillId="0" borderId="0" xfId="2" applyFont="1" applyBorder="1" applyAlignment="1"/>
    <xf numFmtId="44" fontId="0" fillId="0" borderId="0" xfId="2" applyFont="1" applyBorder="1" applyAlignment="1">
      <alignment vertical="top"/>
    </xf>
    <xf numFmtId="44" fontId="0" fillId="0" borderId="0" xfId="2" applyFont="1" applyFill="1" applyBorder="1"/>
    <xf numFmtId="0" fontId="8" fillId="0" borderId="0" xfId="0" applyFont="1" applyFill="1" applyBorder="1" applyAlignment="1">
      <alignment horizontal="left" vertical="top"/>
    </xf>
    <xf numFmtId="44" fontId="7" fillId="0" borderId="0" xfId="0" applyNumberFormat="1" applyFont="1" applyBorder="1" applyAlignment="1">
      <alignment vertical="top"/>
    </xf>
    <xf numFmtId="0" fontId="7" fillId="5" borderId="0" xfId="0" applyFont="1" applyFill="1" applyBorder="1" applyAlignment="1">
      <alignment horizontal="left" vertical="top"/>
    </xf>
    <xf numFmtId="44" fontId="0" fillId="5" borderId="0" xfId="2" applyFont="1" applyFill="1" applyBorder="1"/>
    <xf numFmtId="44" fontId="0" fillId="0" borderId="0" xfId="2" applyFont="1"/>
    <xf numFmtId="44" fontId="0" fillId="0" borderId="0" xfId="2" applyFont="1" applyBorder="1" applyAlignment="1">
      <alignment horizontal="right"/>
    </xf>
    <xf numFmtId="44" fontId="0" fillId="0" borderId="0" xfId="0" applyNumberFormat="1" applyFont="1"/>
    <xf numFmtId="44" fontId="7" fillId="0" borderId="0" xfId="2" applyFont="1" applyBorder="1" applyAlignment="1">
      <alignment vertical="top"/>
    </xf>
    <xf numFmtId="44" fontId="0" fillId="0" borderId="0" xfId="2" applyFont="1" applyBorder="1" applyAlignment="1">
      <alignment vertical="center" wrapText="1"/>
    </xf>
    <xf numFmtId="0" fontId="0" fillId="0" borderId="0" xfId="0" applyFont="1" applyFill="1" applyBorder="1"/>
    <xf numFmtId="44" fontId="7" fillId="0" borderId="0" xfId="2" applyFont="1" applyFill="1" applyBorder="1" applyAlignment="1">
      <alignment horizontal="left" vertical="top"/>
    </xf>
    <xf numFmtId="0" fontId="0" fillId="0" borderId="0" xfId="0" applyFont="1" applyBorder="1" applyAlignment="1">
      <alignment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top"/>
    </xf>
    <xf numFmtId="44" fontId="9" fillId="0" borderId="0" xfId="2" applyFont="1" applyFill="1" applyBorder="1"/>
    <xf numFmtId="165" fontId="0" fillId="0" borderId="0" xfId="1" applyNumberFormat="1" applyFont="1"/>
    <xf numFmtId="44" fontId="0" fillId="0" borderId="0" xfId="2" applyFont="1" applyFill="1" applyBorder="1" applyAlignment="1">
      <alignment wrapText="1" readingOrder="1"/>
    </xf>
    <xf numFmtId="0" fontId="2" fillId="6" borderId="0" xfId="0" applyFont="1" applyFill="1"/>
    <xf numFmtId="44" fontId="2" fillId="6" borderId="0" xfId="0" applyNumberFormat="1" applyFont="1" applyFill="1"/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44" fontId="1" fillId="0" borderId="0" xfId="2" applyFont="1" applyFill="1" applyAlignment="1">
      <alignment wrapText="1" readingOrder="1"/>
    </xf>
    <xf numFmtId="44" fontId="1" fillId="0" borderId="0" xfId="2" applyFont="1" applyFill="1"/>
    <xf numFmtId="44" fontId="15" fillId="0" borderId="0" xfId="0" applyNumberFormat="1" applyFont="1"/>
    <xf numFmtId="0" fontId="16" fillId="3" borderId="0" xfId="0" applyFont="1" applyFill="1"/>
    <xf numFmtId="44" fontId="16" fillId="3" borderId="0" xfId="2" applyFont="1" applyFill="1"/>
    <xf numFmtId="166" fontId="0" fillId="0" borderId="0" xfId="0" applyNumberFormat="1" applyFont="1" applyFill="1" applyAlignment="1">
      <alignment wrapText="1" readingOrder="1"/>
    </xf>
    <xf numFmtId="165" fontId="0" fillId="0" borderId="0" xfId="0" applyNumberFormat="1" applyFont="1"/>
    <xf numFmtId="0" fontId="17" fillId="6" borderId="0" xfId="0" applyFont="1" applyFill="1"/>
    <xf numFmtId="44" fontId="17" fillId="6" borderId="0" xfId="0" applyNumberFormat="1" applyFont="1" applyFill="1"/>
    <xf numFmtId="0" fontId="18" fillId="4" borderId="0" xfId="0" applyFont="1" applyFill="1"/>
    <xf numFmtId="44" fontId="4" fillId="4" borderId="0" xfId="2" applyFont="1" applyFill="1"/>
    <xf numFmtId="0" fontId="0" fillId="0" borderId="0" xfId="0" applyFill="1"/>
    <xf numFmtId="0" fontId="4" fillId="0" borderId="0" xfId="0" applyFont="1" applyFill="1"/>
    <xf numFmtId="44" fontId="0" fillId="0" borderId="0" xfId="2" applyFont="1" applyFill="1"/>
    <xf numFmtId="0" fontId="9" fillId="0" borderId="0" xfId="0" applyFont="1" applyFill="1"/>
    <xf numFmtId="0" fontId="6" fillId="0" borderId="0" xfId="0" applyFont="1" applyFill="1"/>
    <xf numFmtId="0" fontId="19" fillId="0" borderId="0" xfId="0" applyFont="1" applyFill="1"/>
    <xf numFmtId="44" fontId="9" fillId="0" borderId="0" xfId="2" applyFont="1" applyFill="1"/>
    <xf numFmtId="0" fontId="16" fillId="0" borderId="0" xfId="0" applyFont="1" applyFill="1"/>
    <xf numFmtId="44" fontId="4" fillId="4" borderId="0" xfId="0" applyNumberFormat="1" applyFont="1" applyFill="1"/>
    <xf numFmtId="0" fontId="20" fillId="0" borderId="0" xfId="0" applyFont="1" applyFill="1"/>
    <xf numFmtId="44" fontId="16" fillId="3" borderId="0" xfId="0" applyNumberFormat="1" applyFont="1" applyFill="1"/>
    <xf numFmtId="0" fontId="21" fillId="0" borderId="5" xfId="0" applyFont="1" applyFill="1" applyBorder="1"/>
    <xf numFmtId="44" fontId="6" fillId="4" borderId="0" xfId="2" applyFont="1" applyFill="1"/>
    <xf numFmtId="0" fontId="9" fillId="0" borderId="5" xfId="0" applyFont="1" applyFill="1" applyBorder="1"/>
    <xf numFmtId="0" fontId="22" fillId="0" borderId="0" xfId="0" applyFont="1"/>
    <xf numFmtId="44" fontId="17" fillId="6" borderId="0" xfId="2" applyFont="1" applyFill="1"/>
    <xf numFmtId="0" fontId="18" fillId="0" borderId="0" xfId="0" applyFont="1" applyFill="1"/>
    <xf numFmtId="0" fontId="0" fillId="5" borderId="0" xfId="0" applyFill="1"/>
    <xf numFmtId="0" fontId="9" fillId="5" borderId="0" xfId="0" applyFont="1" applyFill="1"/>
    <xf numFmtId="0" fontId="0" fillId="0" borderId="0" xfId="0" applyBorder="1"/>
    <xf numFmtId="0" fontId="0" fillId="0" borderId="0" xfId="0" applyBorder="1" applyAlignment="1">
      <alignment horizontal="left" indent="3"/>
    </xf>
    <xf numFmtId="44" fontId="0" fillId="0" borderId="0" xfId="0" applyNumberFormat="1"/>
    <xf numFmtId="0" fontId="9" fillId="0" borderId="0" xfId="0" applyFont="1" applyBorder="1" applyAlignment="1">
      <alignment horizontal="left" indent="3"/>
    </xf>
    <xf numFmtId="0" fontId="3" fillId="0" borderId="0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9"/>
  <sheetViews>
    <sheetView topLeftCell="A214" workbookViewId="0">
      <selection activeCell="F7" sqref="F7"/>
    </sheetView>
  </sheetViews>
  <sheetFormatPr baseColWidth="10" defaultRowHeight="15" x14ac:dyDescent="0.25"/>
  <cols>
    <col min="1" max="1" width="5.7109375" style="1" customWidth="1"/>
    <col min="2" max="2" width="11.140625" style="1" customWidth="1"/>
    <col min="3" max="3" width="88.42578125" style="2" bestFit="1" customWidth="1"/>
    <col min="4" max="4" width="26.85546875" style="3" customWidth="1"/>
  </cols>
  <sheetData>
    <row r="1" spans="1:9" ht="26.25" x14ac:dyDescent="0.25">
      <c r="C1" s="41" t="s">
        <v>81</v>
      </c>
      <c r="D1" s="42"/>
      <c r="E1" s="42"/>
      <c r="F1" s="42"/>
      <c r="G1" s="42"/>
      <c r="H1" s="42"/>
      <c r="I1" s="42"/>
    </row>
    <row r="2" spans="1:9" x14ac:dyDescent="0.25">
      <c r="A2"/>
      <c r="B2"/>
      <c r="C2" s="1"/>
      <c r="D2" s="1"/>
      <c r="E2" s="1"/>
      <c r="F2" s="2"/>
      <c r="G2" s="3"/>
      <c r="H2" s="26"/>
      <c r="I2" s="26"/>
    </row>
    <row r="3" spans="1:9" ht="26.25" x14ac:dyDescent="0.25">
      <c r="C3" s="43" t="s">
        <v>82</v>
      </c>
      <c r="D3" s="43"/>
      <c r="E3" s="43"/>
      <c r="F3" s="43"/>
      <c r="G3" s="43"/>
      <c r="H3" s="43"/>
      <c r="I3" s="43"/>
    </row>
    <row r="4" spans="1:9" x14ac:dyDescent="0.25">
      <c r="A4"/>
      <c r="B4"/>
      <c r="C4"/>
      <c r="D4"/>
    </row>
    <row r="5" spans="1:9" x14ac:dyDescent="0.25">
      <c r="A5" s="4"/>
      <c r="B5" s="4"/>
      <c r="C5" s="5"/>
      <c r="D5" s="6"/>
    </row>
    <row r="6" spans="1:9" ht="24" x14ac:dyDescent="0.25">
      <c r="A6" s="7"/>
      <c r="B6" s="7" t="s">
        <v>0</v>
      </c>
      <c r="C6" s="8" t="s">
        <v>1</v>
      </c>
      <c r="D6" s="9" t="s">
        <v>2</v>
      </c>
    </row>
    <row r="7" spans="1:9" x14ac:dyDescent="0.25">
      <c r="A7" s="10"/>
      <c r="B7" s="10"/>
      <c r="C7" s="10"/>
      <c r="D7" s="10"/>
    </row>
    <row r="8" spans="1:9" x14ac:dyDescent="0.25">
      <c r="A8"/>
      <c r="B8" s="11" t="s">
        <v>3</v>
      </c>
      <c r="C8" s="11"/>
      <c r="D8" s="11"/>
    </row>
    <row r="9" spans="1:9" x14ac:dyDescent="0.25">
      <c r="A9" s="12"/>
      <c r="C9" s="13" t="s">
        <v>4</v>
      </c>
      <c r="D9" s="14">
        <v>248915</v>
      </c>
    </row>
    <row r="10" spans="1:9" x14ac:dyDescent="0.25">
      <c r="A10" s="12"/>
      <c r="C10" s="13" t="s">
        <v>5</v>
      </c>
      <c r="D10" s="14">
        <v>42446</v>
      </c>
    </row>
    <row r="11" spans="1:9" x14ac:dyDescent="0.25">
      <c r="A11" s="12"/>
      <c r="C11" s="13" t="s">
        <v>6</v>
      </c>
      <c r="D11" s="14">
        <v>218230</v>
      </c>
    </row>
    <row r="12" spans="1:9" x14ac:dyDescent="0.25">
      <c r="A12" s="12"/>
      <c r="C12" s="13" t="s">
        <v>7</v>
      </c>
      <c r="D12" s="14">
        <v>192352</v>
      </c>
    </row>
    <row r="13" spans="1:9" x14ac:dyDescent="0.25">
      <c r="A13" s="12"/>
      <c r="C13" s="13" t="s">
        <v>8</v>
      </c>
      <c r="D13" s="14">
        <v>434262</v>
      </c>
    </row>
    <row r="14" spans="1:9" x14ac:dyDescent="0.25">
      <c r="A14" s="12"/>
      <c r="C14" s="13" t="s">
        <v>9</v>
      </c>
      <c r="D14" s="14">
        <v>167951</v>
      </c>
    </row>
    <row r="15" spans="1:9" x14ac:dyDescent="0.25">
      <c r="A15" s="12"/>
      <c r="C15" s="13" t="s">
        <v>10</v>
      </c>
      <c r="D15" s="14">
        <v>10493381</v>
      </c>
    </row>
    <row r="16" spans="1:9" x14ac:dyDescent="0.25">
      <c r="C16" s="15" t="s">
        <v>11</v>
      </c>
      <c r="D16" s="16">
        <v>882825</v>
      </c>
    </row>
    <row r="17" spans="1:4" x14ac:dyDescent="0.25">
      <c r="A17" s="12"/>
      <c r="C17" s="15" t="s">
        <v>12</v>
      </c>
      <c r="D17" s="17">
        <v>215501</v>
      </c>
    </row>
    <row r="18" spans="1:4" x14ac:dyDescent="0.25">
      <c r="A18" s="12"/>
      <c r="C18" s="13" t="s">
        <v>13</v>
      </c>
      <c r="D18" s="17">
        <v>52087</v>
      </c>
    </row>
    <row r="19" spans="1:4" x14ac:dyDescent="0.25">
      <c r="C19" s="13" t="s">
        <v>14</v>
      </c>
      <c r="D19" s="14">
        <v>163961</v>
      </c>
    </row>
    <row r="20" spans="1:4" x14ac:dyDescent="0.25">
      <c r="C20" s="13" t="s">
        <v>15</v>
      </c>
      <c r="D20" s="14">
        <v>602640</v>
      </c>
    </row>
    <row r="21" spans="1:4" x14ac:dyDescent="0.25">
      <c r="C21" s="18" t="s">
        <v>16</v>
      </c>
      <c r="D21" s="14">
        <v>570656</v>
      </c>
    </row>
    <row r="22" spans="1:4" x14ac:dyDescent="0.25">
      <c r="C22" s="13" t="s">
        <v>17</v>
      </c>
      <c r="D22" s="14">
        <v>508243</v>
      </c>
    </row>
    <row r="23" spans="1:4" x14ac:dyDescent="0.25">
      <c r="C23" s="13" t="s">
        <v>18</v>
      </c>
      <c r="D23" s="19">
        <v>307819</v>
      </c>
    </row>
    <row r="24" spans="1:4" x14ac:dyDescent="0.25">
      <c r="A24"/>
      <c r="B24" s="11" t="s">
        <v>19</v>
      </c>
      <c r="C24" s="11"/>
      <c r="D24" s="11"/>
    </row>
    <row r="25" spans="1:4" x14ac:dyDescent="0.25">
      <c r="B25" s="15"/>
      <c r="C25" s="13" t="s">
        <v>4</v>
      </c>
      <c r="D25" s="20">
        <v>1495729</v>
      </c>
    </row>
    <row r="26" spans="1:4" x14ac:dyDescent="0.25">
      <c r="B26" s="13"/>
      <c r="C26" s="13" t="s">
        <v>5</v>
      </c>
      <c r="D26" s="21">
        <v>825125</v>
      </c>
    </row>
    <row r="27" spans="1:4" x14ac:dyDescent="0.25">
      <c r="B27" s="13"/>
      <c r="C27" s="13" t="s">
        <v>20</v>
      </c>
      <c r="D27" s="21">
        <v>473053</v>
      </c>
    </row>
    <row r="28" spans="1:4" x14ac:dyDescent="0.25">
      <c r="B28" s="13"/>
      <c r="C28" s="13" t="s">
        <v>6</v>
      </c>
      <c r="D28" s="21">
        <v>153803</v>
      </c>
    </row>
    <row r="29" spans="1:4" x14ac:dyDescent="0.25">
      <c r="B29" s="13"/>
      <c r="C29" s="13" t="s">
        <v>21</v>
      </c>
      <c r="D29" s="21">
        <v>1354978</v>
      </c>
    </row>
    <row r="30" spans="1:4" x14ac:dyDescent="0.25">
      <c r="B30" s="13"/>
      <c r="C30" s="13" t="s">
        <v>7</v>
      </c>
      <c r="D30" s="21">
        <v>444634</v>
      </c>
    </row>
    <row r="31" spans="1:4" x14ac:dyDescent="0.25">
      <c r="B31" s="13"/>
      <c r="C31" s="13" t="s">
        <v>22</v>
      </c>
      <c r="D31" s="21">
        <v>231891</v>
      </c>
    </row>
    <row r="32" spans="1:4" x14ac:dyDescent="0.25">
      <c r="B32" s="13"/>
      <c r="C32" s="13" t="s">
        <v>9</v>
      </c>
      <c r="D32" s="21">
        <v>372614</v>
      </c>
    </row>
    <row r="33" spans="1:4" x14ac:dyDescent="0.25">
      <c r="B33" s="13"/>
      <c r="C33" s="13" t="s">
        <v>23</v>
      </c>
      <c r="D33" s="3">
        <v>370031</v>
      </c>
    </row>
    <row r="34" spans="1:4" x14ac:dyDescent="0.25">
      <c r="B34" s="13"/>
      <c r="C34" s="18" t="s">
        <v>24</v>
      </c>
      <c r="D34" s="3">
        <v>144741</v>
      </c>
    </row>
    <row r="35" spans="1:4" x14ac:dyDescent="0.25">
      <c r="B35" s="13"/>
      <c r="C35" s="18" t="s">
        <v>25</v>
      </c>
      <c r="D35" s="3">
        <v>74125</v>
      </c>
    </row>
    <row r="36" spans="1:4" x14ac:dyDescent="0.25">
      <c r="B36" s="13"/>
      <c r="C36" s="18" t="s">
        <v>26</v>
      </c>
      <c r="D36" s="3">
        <v>209667</v>
      </c>
    </row>
    <row r="37" spans="1:4" x14ac:dyDescent="0.25">
      <c r="B37" s="15"/>
      <c r="C37" s="15" t="s">
        <v>12</v>
      </c>
      <c r="D37" s="3">
        <v>224953</v>
      </c>
    </row>
    <row r="38" spans="1:4" x14ac:dyDescent="0.25">
      <c r="B38" s="13"/>
      <c r="C38" s="13" t="s">
        <v>14</v>
      </c>
      <c r="D38" s="3">
        <v>180000</v>
      </c>
    </row>
    <row r="39" spans="1:4" x14ac:dyDescent="0.25">
      <c r="B39" s="13"/>
      <c r="C39" s="18" t="s">
        <v>16</v>
      </c>
      <c r="D39" s="3">
        <v>1076175</v>
      </c>
    </row>
    <row r="40" spans="1:4" x14ac:dyDescent="0.25">
      <c r="B40" s="13"/>
      <c r="C40" s="18" t="s">
        <v>27</v>
      </c>
      <c r="D40" s="3">
        <v>1496930</v>
      </c>
    </row>
    <row r="41" spans="1:4" x14ac:dyDescent="0.25">
      <c r="B41" s="13"/>
      <c r="C41" s="18" t="s">
        <v>28</v>
      </c>
      <c r="D41" s="3">
        <v>28803465</v>
      </c>
    </row>
    <row r="42" spans="1:4" x14ac:dyDescent="0.25">
      <c r="B42" s="13"/>
      <c r="C42" s="13" t="s">
        <v>29</v>
      </c>
      <c r="D42" s="3">
        <v>852602</v>
      </c>
    </row>
    <row r="43" spans="1:4" x14ac:dyDescent="0.25">
      <c r="B43" s="13"/>
      <c r="C43" s="15" t="s">
        <v>30</v>
      </c>
      <c r="D43" s="3">
        <v>147398</v>
      </c>
    </row>
    <row r="44" spans="1:4" x14ac:dyDescent="0.25">
      <c r="A44"/>
      <c r="B44" s="11" t="s">
        <v>31</v>
      </c>
      <c r="C44" s="11"/>
      <c r="D44" s="11"/>
    </row>
    <row r="45" spans="1:4" x14ac:dyDescent="0.25">
      <c r="B45" s="22"/>
      <c r="C45" s="13" t="s">
        <v>4</v>
      </c>
      <c r="D45" s="3">
        <v>690939</v>
      </c>
    </row>
    <row r="46" spans="1:4" x14ac:dyDescent="0.25">
      <c r="B46" s="22"/>
      <c r="C46" s="13" t="s">
        <v>5</v>
      </c>
      <c r="D46" s="3">
        <v>904652</v>
      </c>
    </row>
    <row r="47" spans="1:4" x14ac:dyDescent="0.25">
      <c r="B47" s="22"/>
      <c r="C47" s="18" t="s">
        <v>32</v>
      </c>
      <c r="D47" s="3">
        <v>701486</v>
      </c>
    </row>
    <row r="48" spans="1:4" x14ac:dyDescent="0.25">
      <c r="B48" s="22"/>
      <c r="C48" s="13" t="s">
        <v>6</v>
      </c>
      <c r="D48" s="3">
        <v>175461</v>
      </c>
    </row>
    <row r="49" spans="1:4" x14ac:dyDescent="0.25">
      <c r="B49" s="22"/>
      <c r="C49" s="13" t="s">
        <v>21</v>
      </c>
      <c r="D49" s="3">
        <v>58254</v>
      </c>
    </row>
    <row r="50" spans="1:4" x14ac:dyDescent="0.25">
      <c r="B50" s="22"/>
      <c r="C50" s="15" t="s">
        <v>33</v>
      </c>
      <c r="D50" s="3">
        <v>648557</v>
      </c>
    </row>
    <row r="51" spans="1:4" x14ac:dyDescent="0.25">
      <c r="B51" s="22"/>
      <c r="C51" s="13" t="s">
        <v>7</v>
      </c>
      <c r="D51" s="23">
        <v>689150</v>
      </c>
    </row>
    <row r="52" spans="1:4" x14ac:dyDescent="0.25">
      <c r="B52" s="22"/>
      <c r="C52" s="13" t="s">
        <v>22</v>
      </c>
      <c r="D52" s="3">
        <v>645774</v>
      </c>
    </row>
    <row r="53" spans="1:4" x14ac:dyDescent="0.25">
      <c r="B53" s="22"/>
      <c r="C53" s="13" t="s">
        <v>9</v>
      </c>
      <c r="D53" s="3">
        <v>651081</v>
      </c>
    </row>
    <row r="54" spans="1:4" x14ac:dyDescent="0.25">
      <c r="B54" s="22"/>
      <c r="C54" s="13" t="s">
        <v>23</v>
      </c>
      <c r="D54" s="3">
        <v>258946</v>
      </c>
    </row>
    <row r="55" spans="1:4" x14ac:dyDescent="0.25">
      <c r="B55" s="22"/>
      <c r="C55" s="18" t="s">
        <v>24</v>
      </c>
      <c r="D55" s="3">
        <v>337548</v>
      </c>
    </row>
    <row r="56" spans="1:4" x14ac:dyDescent="0.25">
      <c r="B56" s="22"/>
      <c r="C56" s="15" t="s">
        <v>11</v>
      </c>
      <c r="D56" s="3">
        <v>1124861</v>
      </c>
    </row>
    <row r="57" spans="1:4" x14ac:dyDescent="0.25">
      <c r="B57" s="22"/>
      <c r="C57" s="13" t="s">
        <v>34</v>
      </c>
      <c r="D57" s="3">
        <v>1696603</v>
      </c>
    </row>
    <row r="58" spans="1:4" x14ac:dyDescent="0.25">
      <c r="B58" s="22"/>
      <c r="C58" s="15" t="s">
        <v>12</v>
      </c>
      <c r="D58" s="3">
        <v>10584941</v>
      </c>
    </row>
    <row r="59" spans="1:4" x14ac:dyDescent="0.25">
      <c r="B59" s="22"/>
      <c r="C59" s="18" t="s">
        <v>35</v>
      </c>
      <c r="D59" s="3">
        <v>10000</v>
      </c>
    </row>
    <row r="60" spans="1:4" x14ac:dyDescent="0.25">
      <c r="B60" s="22"/>
      <c r="C60" s="13" t="s">
        <v>15</v>
      </c>
      <c r="D60" s="3">
        <v>554429</v>
      </c>
    </row>
    <row r="61" spans="1:4" x14ac:dyDescent="0.25">
      <c r="A61"/>
      <c r="B61" s="11" t="s">
        <v>36</v>
      </c>
      <c r="C61" s="11"/>
      <c r="D61" s="11"/>
    </row>
    <row r="62" spans="1:4" x14ac:dyDescent="0.25">
      <c r="B62" s="13"/>
      <c r="C62" s="13" t="s">
        <v>20</v>
      </c>
      <c r="D62" s="3">
        <v>961399</v>
      </c>
    </row>
    <row r="63" spans="1:4" x14ac:dyDescent="0.25">
      <c r="B63" s="13"/>
      <c r="C63" s="13" t="s">
        <v>37</v>
      </c>
      <c r="D63" s="3">
        <v>2627903</v>
      </c>
    </row>
    <row r="64" spans="1:4" x14ac:dyDescent="0.25">
      <c r="B64" s="13"/>
      <c r="C64" s="13" t="s">
        <v>14</v>
      </c>
      <c r="D64" s="3">
        <v>245941</v>
      </c>
    </row>
    <row r="65" spans="1:4" x14ac:dyDescent="0.25">
      <c r="B65" s="13"/>
      <c r="C65" s="13" t="s">
        <v>38</v>
      </c>
      <c r="D65" s="3">
        <v>8385790</v>
      </c>
    </row>
    <row r="66" spans="1:4" x14ac:dyDescent="0.25">
      <c r="A66"/>
      <c r="B66" s="11" t="s">
        <v>39</v>
      </c>
      <c r="C66" s="11"/>
      <c r="D66" s="11"/>
    </row>
    <row r="67" spans="1:4" x14ac:dyDescent="0.25">
      <c r="B67" s="24"/>
      <c r="C67" s="18" t="s">
        <v>40</v>
      </c>
      <c r="D67" s="25">
        <v>592685</v>
      </c>
    </row>
    <row r="68" spans="1:4" x14ac:dyDescent="0.25">
      <c r="B68" s="24"/>
      <c r="C68" s="13" t="s">
        <v>14</v>
      </c>
      <c r="D68" s="25">
        <v>254008</v>
      </c>
    </row>
    <row r="69" spans="1:4" x14ac:dyDescent="0.25">
      <c r="A69"/>
      <c r="B69" s="11" t="s">
        <v>41</v>
      </c>
      <c r="C69" s="11"/>
      <c r="D69" s="11"/>
    </row>
    <row r="70" spans="1:4" x14ac:dyDescent="0.25">
      <c r="B70" s="13"/>
      <c r="C70" s="13" t="s">
        <v>4</v>
      </c>
      <c r="D70" s="3">
        <v>279826</v>
      </c>
    </row>
    <row r="71" spans="1:4" x14ac:dyDescent="0.25">
      <c r="B71" s="13"/>
      <c r="C71" s="13" t="s">
        <v>5</v>
      </c>
      <c r="D71" s="3">
        <v>876589</v>
      </c>
    </row>
    <row r="72" spans="1:4" x14ac:dyDescent="0.25">
      <c r="B72" s="13"/>
      <c r="C72" s="13" t="s">
        <v>20</v>
      </c>
      <c r="D72" s="3">
        <v>528000</v>
      </c>
    </row>
    <row r="73" spans="1:4" x14ac:dyDescent="0.25">
      <c r="B73" s="13"/>
      <c r="C73" s="13" t="s">
        <v>7</v>
      </c>
      <c r="D73" s="3">
        <v>305795</v>
      </c>
    </row>
    <row r="74" spans="1:4" x14ac:dyDescent="0.25">
      <c r="B74" s="13"/>
      <c r="C74" s="18" t="s">
        <v>42</v>
      </c>
      <c r="D74" s="3">
        <v>117027</v>
      </c>
    </row>
    <row r="75" spans="1:4" x14ac:dyDescent="0.25">
      <c r="B75" s="13"/>
      <c r="C75" s="13" t="s">
        <v>23</v>
      </c>
      <c r="D75" s="26">
        <v>200022</v>
      </c>
    </row>
    <row r="76" spans="1:4" x14ac:dyDescent="0.25">
      <c r="B76" s="13"/>
      <c r="C76" s="18" t="s">
        <v>43</v>
      </c>
      <c r="D76" s="3">
        <v>100000</v>
      </c>
    </row>
    <row r="77" spans="1:4" x14ac:dyDescent="0.25">
      <c r="B77" s="13"/>
      <c r="C77" s="15" t="s">
        <v>11</v>
      </c>
      <c r="D77" s="3">
        <v>305182</v>
      </c>
    </row>
    <row r="78" spans="1:4" x14ac:dyDescent="0.25">
      <c r="C78" s="13" t="s">
        <v>34</v>
      </c>
      <c r="D78" s="3">
        <v>277438</v>
      </c>
    </row>
    <row r="79" spans="1:4" x14ac:dyDescent="0.25">
      <c r="C79" s="18" t="s">
        <v>16</v>
      </c>
      <c r="D79" s="3">
        <v>159812</v>
      </c>
    </row>
    <row r="80" spans="1:4" x14ac:dyDescent="0.25">
      <c r="B80" s="12"/>
      <c r="C80" s="15" t="s">
        <v>12</v>
      </c>
      <c r="D80" s="21">
        <v>2657441</v>
      </c>
    </row>
    <row r="81" spans="1:4" x14ac:dyDescent="0.25">
      <c r="A81"/>
      <c r="B81" s="11" t="s">
        <v>44</v>
      </c>
      <c r="C81" s="11"/>
      <c r="D81" s="11"/>
    </row>
    <row r="82" spans="1:4" x14ac:dyDescent="0.25">
      <c r="B82" s="13"/>
      <c r="C82" s="13" t="s">
        <v>4</v>
      </c>
      <c r="D82" s="27">
        <v>395215</v>
      </c>
    </row>
    <row r="83" spans="1:4" x14ac:dyDescent="0.25">
      <c r="B83" s="13"/>
      <c r="C83" s="13" t="s">
        <v>5</v>
      </c>
      <c r="D83" s="27">
        <v>671866</v>
      </c>
    </row>
    <row r="84" spans="1:4" x14ac:dyDescent="0.25">
      <c r="B84" s="13"/>
      <c r="C84" s="13" t="s">
        <v>20</v>
      </c>
      <c r="D84" s="27">
        <v>474258</v>
      </c>
    </row>
    <row r="85" spans="1:4" x14ac:dyDescent="0.25">
      <c r="B85" s="13"/>
      <c r="C85" s="15" t="s">
        <v>12</v>
      </c>
      <c r="D85" s="27">
        <v>1383254</v>
      </c>
    </row>
    <row r="86" spans="1:4" x14ac:dyDescent="0.25">
      <c r="B86" s="13"/>
      <c r="C86" s="15" t="s">
        <v>11</v>
      </c>
      <c r="D86" s="27">
        <v>395215</v>
      </c>
    </row>
    <row r="87" spans="1:4" x14ac:dyDescent="0.25">
      <c r="C87" s="13" t="s">
        <v>7</v>
      </c>
      <c r="D87" s="28">
        <v>592823</v>
      </c>
    </row>
    <row r="88" spans="1:4" x14ac:dyDescent="0.25">
      <c r="A88"/>
      <c r="B88" s="11" t="s">
        <v>45</v>
      </c>
      <c r="C88" s="11"/>
      <c r="D88" s="11"/>
    </row>
    <row r="89" spans="1:4" x14ac:dyDescent="0.25">
      <c r="C89" s="13" t="s">
        <v>4</v>
      </c>
      <c r="D89" s="3">
        <v>560000</v>
      </c>
    </row>
    <row r="90" spans="1:4" x14ac:dyDescent="0.25">
      <c r="C90" s="13" t="s">
        <v>5</v>
      </c>
      <c r="D90" s="3">
        <v>275000</v>
      </c>
    </row>
    <row r="91" spans="1:4" x14ac:dyDescent="0.25">
      <c r="C91" s="13" t="s">
        <v>7</v>
      </c>
      <c r="D91" s="3">
        <v>200000</v>
      </c>
    </row>
    <row r="92" spans="1:4" x14ac:dyDescent="0.25">
      <c r="C92" s="13" t="s">
        <v>23</v>
      </c>
      <c r="D92" s="3">
        <v>50000</v>
      </c>
    </row>
    <row r="93" spans="1:4" x14ac:dyDescent="0.25">
      <c r="C93" s="18" t="s">
        <v>46</v>
      </c>
      <c r="D93" s="3">
        <v>75000</v>
      </c>
    </row>
    <row r="94" spans="1:4" x14ac:dyDescent="0.25">
      <c r="C94" s="15" t="s">
        <v>12</v>
      </c>
      <c r="D94" s="3">
        <v>600000</v>
      </c>
    </row>
    <row r="95" spans="1:4" x14ac:dyDescent="0.25">
      <c r="A95"/>
      <c r="B95" s="11" t="s">
        <v>47</v>
      </c>
      <c r="C95" s="11"/>
      <c r="D95" s="11"/>
    </row>
    <row r="96" spans="1:4" x14ac:dyDescent="0.25">
      <c r="B96" s="12"/>
      <c r="C96" s="13" t="s">
        <v>4</v>
      </c>
      <c r="D96" s="29">
        <v>105573</v>
      </c>
    </row>
    <row r="97" spans="1:4" x14ac:dyDescent="0.25">
      <c r="B97" s="12"/>
      <c r="C97" s="13" t="s">
        <v>5</v>
      </c>
      <c r="D97" s="3">
        <v>60623</v>
      </c>
    </row>
    <row r="98" spans="1:4" x14ac:dyDescent="0.25">
      <c r="B98" s="12"/>
      <c r="C98" s="18" t="s">
        <v>42</v>
      </c>
      <c r="D98" s="3">
        <v>122351</v>
      </c>
    </row>
    <row r="99" spans="1:4" x14ac:dyDescent="0.25">
      <c r="B99" s="12"/>
      <c r="C99" s="13" t="s">
        <v>6</v>
      </c>
      <c r="D99" s="3">
        <v>104504</v>
      </c>
    </row>
    <row r="100" spans="1:4" x14ac:dyDescent="0.25">
      <c r="B100" s="12"/>
      <c r="C100" s="13" t="s">
        <v>7</v>
      </c>
      <c r="D100" s="3">
        <v>250196</v>
      </c>
    </row>
    <row r="101" spans="1:4" x14ac:dyDescent="0.25">
      <c r="B101" s="12"/>
      <c r="C101" s="18" t="s">
        <v>46</v>
      </c>
      <c r="D101" s="3">
        <v>99388</v>
      </c>
    </row>
    <row r="102" spans="1:4" x14ac:dyDescent="0.25">
      <c r="C102" s="13" t="s">
        <v>12</v>
      </c>
      <c r="D102" s="30">
        <v>1968519</v>
      </c>
    </row>
    <row r="103" spans="1:4" x14ac:dyDescent="0.25">
      <c r="C103" s="18" t="s">
        <v>16</v>
      </c>
      <c r="D103" s="30">
        <v>296795</v>
      </c>
    </row>
    <row r="104" spans="1:4" x14ac:dyDescent="0.25">
      <c r="C104" s="18" t="s">
        <v>43</v>
      </c>
      <c r="D104" s="30">
        <v>251105</v>
      </c>
    </row>
    <row r="105" spans="1:4" x14ac:dyDescent="0.25">
      <c r="A105"/>
      <c r="B105" s="11" t="s">
        <v>48</v>
      </c>
      <c r="C105" s="11"/>
      <c r="D105" s="11"/>
    </row>
    <row r="106" spans="1:4" x14ac:dyDescent="0.25">
      <c r="A106" s="12"/>
      <c r="B106" s="12"/>
      <c r="C106" s="13" t="s">
        <v>4</v>
      </c>
      <c r="D106" s="21">
        <v>150000</v>
      </c>
    </row>
    <row r="107" spans="1:4" x14ac:dyDescent="0.25">
      <c r="A107" s="12"/>
      <c r="B107" s="12"/>
      <c r="C107" s="13" t="s">
        <v>5</v>
      </c>
      <c r="D107" s="21">
        <v>210000.00000000003</v>
      </c>
    </row>
    <row r="108" spans="1:4" x14ac:dyDescent="0.25">
      <c r="A108" s="12"/>
      <c r="B108" s="12"/>
      <c r="C108" s="31" t="s">
        <v>6</v>
      </c>
      <c r="D108" s="21">
        <v>60000</v>
      </c>
    </row>
    <row r="109" spans="1:4" x14ac:dyDescent="0.25">
      <c r="A109" s="12"/>
      <c r="B109" s="12"/>
      <c r="C109" s="13" t="s">
        <v>7</v>
      </c>
      <c r="D109" s="21">
        <v>289094</v>
      </c>
    </row>
    <row r="110" spans="1:4" x14ac:dyDescent="0.25">
      <c r="A110" s="12"/>
      <c r="B110" s="12"/>
      <c r="C110" s="13" t="s">
        <v>22</v>
      </c>
      <c r="D110" s="21">
        <v>450000</v>
      </c>
    </row>
    <row r="111" spans="1:4" x14ac:dyDescent="0.25">
      <c r="A111" s="12"/>
      <c r="B111" s="12"/>
      <c r="C111" s="13" t="s">
        <v>12</v>
      </c>
      <c r="D111" s="21">
        <v>1739999.9999999998</v>
      </c>
    </row>
    <row r="112" spans="1:4" x14ac:dyDescent="0.25">
      <c r="C112" s="18" t="s">
        <v>43</v>
      </c>
      <c r="D112" s="30">
        <v>100906</v>
      </c>
    </row>
    <row r="113" spans="1:4" x14ac:dyDescent="0.25">
      <c r="A113"/>
      <c r="B113" s="11" t="s">
        <v>49</v>
      </c>
      <c r="C113" s="11"/>
      <c r="D113" s="11"/>
    </row>
    <row r="114" spans="1:4" x14ac:dyDescent="0.25">
      <c r="B114" s="31"/>
      <c r="C114" s="13" t="s">
        <v>29</v>
      </c>
      <c r="D114" s="21">
        <v>578850</v>
      </c>
    </row>
    <row r="115" spans="1:4" x14ac:dyDescent="0.25">
      <c r="B115" s="31"/>
      <c r="C115" s="15" t="s">
        <v>30</v>
      </c>
      <c r="D115" s="21">
        <v>144703</v>
      </c>
    </row>
    <row r="116" spans="1:4" x14ac:dyDescent="0.25">
      <c r="A116"/>
      <c r="B116" s="11" t="s">
        <v>50</v>
      </c>
      <c r="C116" s="11"/>
      <c r="D116" s="11"/>
    </row>
    <row r="117" spans="1:4" x14ac:dyDescent="0.25">
      <c r="B117" s="13"/>
      <c r="C117" s="13" t="s">
        <v>4</v>
      </c>
      <c r="D117" s="3">
        <v>6729044</v>
      </c>
    </row>
    <row r="118" spans="1:4" x14ac:dyDescent="0.25">
      <c r="B118" s="13"/>
      <c r="C118" s="13" t="s">
        <v>5</v>
      </c>
      <c r="D118" s="23">
        <v>372890</v>
      </c>
    </row>
    <row r="119" spans="1:4" x14ac:dyDescent="0.25">
      <c r="A119" s="13"/>
      <c r="B119" s="13"/>
      <c r="C119" s="13" t="s">
        <v>21</v>
      </c>
      <c r="D119" s="16">
        <v>748711</v>
      </c>
    </row>
    <row r="120" spans="1:4" x14ac:dyDescent="0.25">
      <c r="B120" s="13"/>
      <c r="C120" s="13" t="s">
        <v>7</v>
      </c>
      <c r="D120" s="3">
        <v>279155</v>
      </c>
    </row>
    <row r="121" spans="1:4" x14ac:dyDescent="0.25">
      <c r="B121" s="13"/>
      <c r="C121" s="13" t="s">
        <v>22</v>
      </c>
      <c r="D121" s="3">
        <v>263783</v>
      </c>
    </row>
    <row r="122" spans="1:4" x14ac:dyDescent="0.25">
      <c r="B122" s="13"/>
      <c r="C122" s="13" t="s">
        <v>43</v>
      </c>
      <c r="D122" s="3">
        <v>222631</v>
      </c>
    </row>
    <row r="123" spans="1:4" x14ac:dyDescent="0.25">
      <c r="B123" s="13"/>
      <c r="C123" s="13" t="s">
        <v>9</v>
      </c>
      <c r="D123" s="29">
        <v>292923</v>
      </c>
    </row>
    <row r="124" spans="1:4" x14ac:dyDescent="0.25">
      <c r="B124" s="13"/>
      <c r="C124" s="13" t="s">
        <v>34</v>
      </c>
      <c r="D124" s="3">
        <v>750439</v>
      </c>
    </row>
    <row r="125" spans="1:4" x14ac:dyDescent="0.25">
      <c r="A125" s="12"/>
      <c r="B125" s="15"/>
      <c r="C125" s="15" t="s">
        <v>12</v>
      </c>
      <c r="D125" s="21">
        <v>3063065</v>
      </c>
    </row>
    <row r="126" spans="1:4" x14ac:dyDescent="0.25">
      <c r="B126" s="13"/>
      <c r="C126" s="13" t="s">
        <v>18</v>
      </c>
      <c r="D126" s="3">
        <v>751079</v>
      </c>
    </row>
    <row r="127" spans="1:4" x14ac:dyDescent="0.25">
      <c r="B127" s="13"/>
      <c r="C127" s="13" t="s">
        <v>38</v>
      </c>
      <c r="D127" s="3">
        <v>7735686</v>
      </c>
    </row>
    <row r="128" spans="1:4" x14ac:dyDescent="0.25">
      <c r="B128" s="13"/>
      <c r="C128" s="13" t="s">
        <v>51</v>
      </c>
      <c r="D128" s="3">
        <v>700272</v>
      </c>
    </row>
    <row r="129" spans="1:4" x14ac:dyDescent="0.25">
      <c r="B129" s="13"/>
      <c r="C129" s="13" t="s">
        <v>15</v>
      </c>
      <c r="D129" s="3">
        <v>761584</v>
      </c>
    </row>
    <row r="130" spans="1:4" x14ac:dyDescent="0.25">
      <c r="A130"/>
      <c r="B130" s="11" t="s">
        <v>52</v>
      </c>
      <c r="C130" s="11"/>
      <c r="D130" s="11"/>
    </row>
    <row r="131" spans="1:4" x14ac:dyDescent="0.25">
      <c r="A131" s="12"/>
      <c r="B131" s="15"/>
      <c r="C131" s="13" t="s">
        <v>53</v>
      </c>
      <c r="D131" s="3">
        <v>99405467</v>
      </c>
    </row>
    <row r="132" spans="1:4" x14ac:dyDescent="0.25">
      <c r="A132" s="12"/>
      <c r="B132" s="15"/>
      <c r="C132" s="13" t="s">
        <v>54</v>
      </c>
      <c r="D132" s="21">
        <v>111557072</v>
      </c>
    </row>
    <row r="133" spans="1:4" x14ac:dyDescent="0.25">
      <c r="A133" s="12"/>
      <c r="B133" s="13"/>
      <c r="C133" s="13" t="s">
        <v>4</v>
      </c>
      <c r="D133" s="3">
        <v>130168</v>
      </c>
    </row>
    <row r="134" spans="1:4" x14ac:dyDescent="0.25">
      <c r="B134" s="13"/>
      <c r="C134" s="13" t="s">
        <v>5</v>
      </c>
      <c r="D134" s="23">
        <v>98388</v>
      </c>
    </row>
    <row r="135" spans="1:4" x14ac:dyDescent="0.25">
      <c r="B135" s="13"/>
      <c r="C135" s="13" t="s">
        <v>6</v>
      </c>
      <c r="D135" s="3">
        <v>385485</v>
      </c>
    </row>
    <row r="136" spans="1:4" x14ac:dyDescent="0.25">
      <c r="B136" s="13"/>
      <c r="C136" s="13" t="s">
        <v>22</v>
      </c>
      <c r="D136" s="3">
        <v>529007</v>
      </c>
    </row>
    <row r="137" spans="1:4" x14ac:dyDescent="0.25">
      <c r="B137" s="13"/>
      <c r="C137" s="13" t="s">
        <v>9</v>
      </c>
      <c r="D137" s="3">
        <v>79103</v>
      </c>
    </row>
    <row r="138" spans="1:4" x14ac:dyDescent="0.25">
      <c r="B138" s="13"/>
      <c r="C138" s="13" t="s">
        <v>34</v>
      </c>
      <c r="D138" s="3">
        <v>1396729</v>
      </c>
    </row>
    <row r="139" spans="1:4" x14ac:dyDescent="0.25">
      <c r="B139" s="13"/>
      <c r="C139" s="15" t="s">
        <v>37</v>
      </c>
      <c r="D139" s="3">
        <v>4880391</v>
      </c>
    </row>
    <row r="140" spans="1:4" x14ac:dyDescent="0.25">
      <c r="A140" s="12"/>
      <c r="B140" s="15"/>
      <c r="C140" s="15" t="s">
        <v>12</v>
      </c>
      <c r="D140" s="21">
        <v>3634705</v>
      </c>
    </row>
    <row r="141" spans="1:4" x14ac:dyDescent="0.25">
      <c r="A141" s="12"/>
      <c r="B141" s="15"/>
      <c r="C141" s="15" t="s">
        <v>13</v>
      </c>
      <c r="D141" s="21">
        <v>508349</v>
      </c>
    </row>
    <row r="142" spans="1:4" x14ac:dyDescent="0.25">
      <c r="B142" s="13"/>
      <c r="C142" s="13" t="s">
        <v>15</v>
      </c>
      <c r="D142" s="3">
        <v>570197</v>
      </c>
    </row>
    <row r="143" spans="1:4" x14ac:dyDescent="0.25">
      <c r="B143" s="13"/>
      <c r="C143" s="13" t="s">
        <v>18</v>
      </c>
      <c r="D143" s="3">
        <v>172379</v>
      </c>
    </row>
    <row r="144" spans="1:4" x14ac:dyDescent="0.25">
      <c r="B144" s="13"/>
      <c r="C144" s="13" t="s">
        <v>29</v>
      </c>
      <c r="D144" s="3">
        <v>2063372</v>
      </c>
    </row>
    <row r="145" spans="1:4" x14ac:dyDescent="0.25">
      <c r="B145" s="13"/>
      <c r="C145" s="15" t="s">
        <v>30</v>
      </c>
      <c r="D145" s="32">
        <v>515844</v>
      </c>
    </row>
    <row r="146" spans="1:4" x14ac:dyDescent="0.25">
      <c r="A146"/>
      <c r="B146" s="11" t="s">
        <v>55</v>
      </c>
      <c r="C146" s="11"/>
      <c r="D146" s="11"/>
    </row>
    <row r="147" spans="1:4" x14ac:dyDescent="0.25">
      <c r="A147" s="12"/>
      <c r="B147" s="13"/>
      <c r="C147" s="15" t="s">
        <v>4</v>
      </c>
      <c r="D147" s="3">
        <v>1482054</v>
      </c>
    </row>
    <row r="148" spans="1:4" x14ac:dyDescent="0.25">
      <c r="A148" s="12"/>
      <c r="B148" s="13"/>
      <c r="C148" s="15" t="s">
        <v>5</v>
      </c>
      <c r="D148" s="3">
        <v>9617773</v>
      </c>
    </row>
    <row r="149" spans="1:4" x14ac:dyDescent="0.25">
      <c r="A149" s="12"/>
      <c r="B149" s="13"/>
      <c r="C149" s="33" t="s">
        <v>56</v>
      </c>
      <c r="D149" s="23">
        <v>1044271</v>
      </c>
    </row>
    <row r="150" spans="1:4" x14ac:dyDescent="0.25">
      <c r="A150" s="12"/>
      <c r="B150" s="13"/>
      <c r="C150" s="13" t="s">
        <v>6</v>
      </c>
      <c r="D150" s="23">
        <v>151697</v>
      </c>
    </row>
    <row r="151" spans="1:4" x14ac:dyDescent="0.25">
      <c r="A151" s="12"/>
      <c r="B151" s="13"/>
      <c r="C151" s="15" t="s">
        <v>7</v>
      </c>
      <c r="D151" s="3">
        <v>1667974</v>
      </c>
    </row>
    <row r="152" spans="1:4" x14ac:dyDescent="0.25">
      <c r="B152" s="13"/>
      <c r="C152" s="15" t="s">
        <v>9</v>
      </c>
      <c r="D152" s="32">
        <v>5106463</v>
      </c>
    </row>
    <row r="153" spans="1:4" x14ac:dyDescent="0.25">
      <c r="B153" s="13"/>
      <c r="C153" s="15" t="s">
        <v>23</v>
      </c>
      <c r="D153" s="14">
        <v>730171</v>
      </c>
    </row>
    <row r="154" spans="1:4" x14ac:dyDescent="0.25">
      <c r="B154" s="13"/>
      <c r="C154" s="15" t="s">
        <v>43</v>
      </c>
      <c r="D154" s="14">
        <v>203734</v>
      </c>
    </row>
    <row r="155" spans="1:4" x14ac:dyDescent="0.25">
      <c r="B155" s="13"/>
      <c r="C155" s="15" t="s">
        <v>57</v>
      </c>
      <c r="D155" s="32">
        <v>985252</v>
      </c>
    </row>
    <row r="156" spans="1:4" x14ac:dyDescent="0.25">
      <c r="B156" s="13"/>
      <c r="C156" s="18" t="s">
        <v>46</v>
      </c>
      <c r="D156" s="32">
        <v>1421853</v>
      </c>
    </row>
    <row r="157" spans="1:4" x14ac:dyDescent="0.25">
      <c r="B157" s="13"/>
      <c r="C157" s="15" t="s">
        <v>34</v>
      </c>
      <c r="D157" s="32">
        <v>8562676</v>
      </c>
    </row>
    <row r="158" spans="1:4" x14ac:dyDescent="0.25">
      <c r="A158" s="12"/>
      <c r="B158" s="15"/>
      <c r="C158" s="15" t="s">
        <v>12</v>
      </c>
      <c r="D158" s="21">
        <v>11511742</v>
      </c>
    </row>
    <row r="159" spans="1:4" x14ac:dyDescent="0.25">
      <c r="A159" s="12"/>
      <c r="B159" s="15"/>
      <c r="C159" s="13" t="s">
        <v>15</v>
      </c>
      <c r="D159" s="21">
        <v>188771</v>
      </c>
    </row>
    <row r="160" spans="1:4" x14ac:dyDescent="0.25">
      <c r="C160" s="15" t="s">
        <v>29</v>
      </c>
      <c r="D160" s="3">
        <v>22414900</v>
      </c>
    </row>
    <row r="161" spans="1:4" x14ac:dyDescent="0.25">
      <c r="A161" s="12"/>
      <c r="B161" s="12"/>
      <c r="C161" s="15" t="s">
        <v>33</v>
      </c>
      <c r="D161" s="21">
        <v>1794230</v>
      </c>
    </row>
    <row r="162" spans="1:4" x14ac:dyDescent="0.25">
      <c r="A162"/>
      <c r="B162" s="11" t="s">
        <v>58</v>
      </c>
      <c r="C162" s="11"/>
      <c r="D162" s="11"/>
    </row>
    <row r="163" spans="1:4" x14ac:dyDescent="0.25">
      <c r="A163" s="34"/>
      <c r="B163" s="35"/>
      <c r="C163" s="13" t="s">
        <v>59</v>
      </c>
      <c r="D163" s="36">
        <v>180716252</v>
      </c>
    </row>
    <row r="164" spans="1:4" x14ac:dyDescent="0.25">
      <c r="A164"/>
      <c r="B164" s="11" t="s">
        <v>60</v>
      </c>
      <c r="C164" s="11"/>
      <c r="D164" s="11"/>
    </row>
    <row r="165" spans="1:4" x14ac:dyDescent="0.25">
      <c r="C165" s="15" t="s">
        <v>29</v>
      </c>
      <c r="D165" s="3">
        <v>45915557</v>
      </c>
    </row>
    <row r="166" spans="1:4" x14ac:dyDescent="0.25">
      <c r="C166" s="15" t="s">
        <v>30</v>
      </c>
      <c r="D166" s="3">
        <v>19678096</v>
      </c>
    </row>
    <row r="167" spans="1:4" x14ac:dyDescent="0.25">
      <c r="A167"/>
      <c r="B167" s="11" t="s">
        <v>61</v>
      </c>
      <c r="C167" s="11"/>
      <c r="D167" s="11"/>
    </row>
    <row r="168" spans="1:4" x14ac:dyDescent="0.25">
      <c r="C168" s="15" t="s">
        <v>29</v>
      </c>
      <c r="D168" s="3">
        <v>42174466</v>
      </c>
    </row>
    <row r="169" spans="1:4" x14ac:dyDescent="0.25">
      <c r="C169" s="15" t="s">
        <v>30</v>
      </c>
      <c r="D169" s="3">
        <v>18074772</v>
      </c>
    </row>
    <row r="170" spans="1:4" x14ac:dyDescent="0.25">
      <c r="A170"/>
      <c r="B170" s="11" t="s">
        <v>62</v>
      </c>
      <c r="C170" s="11"/>
      <c r="D170" s="11"/>
    </row>
    <row r="171" spans="1:4" x14ac:dyDescent="0.25">
      <c r="C171" s="15" t="s">
        <v>29</v>
      </c>
      <c r="D171" s="3">
        <v>11058863</v>
      </c>
    </row>
    <row r="172" spans="1:4" x14ac:dyDescent="0.25">
      <c r="B172" s="15"/>
      <c r="C172" s="15" t="s">
        <v>30</v>
      </c>
      <c r="D172" s="3">
        <v>4739512</v>
      </c>
    </row>
    <row r="173" spans="1:4" x14ac:dyDescent="0.25">
      <c r="A173"/>
      <c r="B173" s="11" t="s">
        <v>63</v>
      </c>
      <c r="C173" s="11"/>
      <c r="D173" s="11"/>
    </row>
    <row r="174" spans="1:4" x14ac:dyDescent="0.25">
      <c r="B174" s="37"/>
      <c r="C174" s="15" t="s">
        <v>29</v>
      </c>
      <c r="D174" s="3">
        <v>40709055</v>
      </c>
    </row>
    <row r="175" spans="1:4" x14ac:dyDescent="0.25">
      <c r="C175" s="15" t="s">
        <v>30</v>
      </c>
      <c r="D175" s="3">
        <v>27139370</v>
      </c>
    </row>
    <row r="176" spans="1:4" x14ac:dyDescent="0.25">
      <c r="A176"/>
      <c r="B176" s="11" t="s">
        <v>64</v>
      </c>
      <c r="C176" s="11"/>
      <c r="D176" s="11"/>
    </row>
    <row r="177" spans="1:4" x14ac:dyDescent="0.25">
      <c r="C177" s="15" t="s">
        <v>29</v>
      </c>
      <c r="D177" s="3">
        <v>10989166</v>
      </c>
    </row>
    <row r="178" spans="1:4" x14ac:dyDescent="0.25">
      <c r="C178" s="15" t="s">
        <v>30</v>
      </c>
      <c r="D178" s="3">
        <v>3663056</v>
      </c>
    </row>
    <row r="179" spans="1:4" x14ac:dyDescent="0.25">
      <c r="A179"/>
      <c r="B179" s="11" t="s">
        <v>65</v>
      </c>
      <c r="C179" s="11"/>
      <c r="D179" s="11"/>
    </row>
    <row r="180" spans="1:4" x14ac:dyDescent="0.25">
      <c r="B180" s="37"/>
      <c r="C180" s="15" t="s">
        <v>29</v>
      </c>
      <c r="D180" s="3">
        <v>4068995</v>
      </c>
    </row>
    <row r="181" spans="1:4" x14ac:dyDescent="0.25">
      <c r="C181" s="15" t="s">
        <v>30</v>
      </c>
      <c r="D181" s="3">
        <v>1356331</v>
      </c>
    </row>
    <row r="182" spans="1:4" x14ac:dyDescent="0.25">
      <c r="A182"/>
      <c r="B182" s="11" t="s">
        <v>66</v>
      </c>
      <c r="C182" s="11"/>
      <c r="D182" s="11"/>
    </row>
    <row r="183" spans="1:4" x14ac:dyDescent="0.25">
      <c r="C183" s="15" t="s">
        <v>29</v>
      </c>
      <c r="D183" s="3">
        <v>20444125</v>
      </c>
    </row>
    <row r="184" spans="1:4" x14ac:dyDescent="0.25">
      <c r="C184" s="15" t="s">
        <v>30</v>
      </c>
      <c r="D184" s="3">
        <v>11008375</v>
      </c>
    </row>
    <row r="185" spans="1:4" x14ac:dyDescent="0.25">
      <c r="A185"/>
      <c r="B185" s="11" t="s">
        <v>67</v>
      </c>
      <c r="C185" s="11"/>
      <c r="D185" s="11"/>
    </row>
    <row r="186" spans="1:4" x14ac:dyDescent="0.25">
      <c r="C186" s="15" t="s">
        <v>29</v>
      </c>
      <c r="D186" s="3">
        <v>18451889</v>
      </c>
    </row>
    <row r="187" spans="1:4" x14ac:dyDescent="0.25">
      <c r="C187" s="15" t="s">
        <v>30</v>
      </c>
      <c r="D187" s="3">
        <v>55355668</v>
      </c>
    </row>
    <row r="188" spans="1:4" x14ac:dyDescent="0.25">
      <c r="A188"/>
      <c r="B188" s="11" t="s">
        <v>68</v>
      </c>
      <c r="C188" s="11"/>
      <c r="D188" s="11"/>
    </row>
    <row r="189" spans="1:4" x14ac:dyDescent="0.25">
      <c r="C189" s="15" t="s">
        <v>29</v>
      </c>
      <c r="D189" s="3">
        <v>9198585</v>
      </c>
    </row>
    <row r="190" spans="1:4" x14ac:dyDescent="0.25">
      <c r="B190" s="15"/>
      <c r="C190" s="15" t="s">
        <v>30</v>
      </c>
      <c r="D190" s="3">
        <v>3066193</v>
      </c>
    </row>
    <row r="191" spans="1:4" x14ac:dyDescent="0.25">
      <c r="A191"/>
      <c r="B191" s="11" t="s">
        <v>69</v>
      </c>
      <c r="C191" s="11"/>
      <c r="D191" s="11"/>
    </row>
    <row r="192" spans="1:4" x14ac:dyDescent="0.25">
      <c r="B192" s="15"/>
      <c r="C192" s="15" t="s">
        <v>29</v>
      </c>
      <c r="D192" s="38">
        <v>155033956</v>
      </c>
    </row>
    <row r="193" spans="1:4" x14ac:dyDescent="0.25">
      <c r="B193" s="15"/>
      <c r="C193" s="15" t="s">
        <v>30</v>
      </c>
      <c r="D193" s="38">
        <v>66443124</v>
      </c>
    </row>
    <row r="194" spans="1:4" x14ac:dyDescent="0.25">
      <c r="A194"/>
      <c r="B194" s="11" t="s">
        <v>70</v>
      </c>
      <c r="C194" s="11"/>
      <c r="D194" s="11"/>
    </row>
    <row r="195" spans="1:4" x14ac:dyDescent="0.25">
      <c r="B195" s="37"/>
      <c r="C195" s="15" t="s">
        <v>29</v>
      </c>
      <c r="D195" s="3">
        <v>31099743</v>
      </c>
    </row>
    <row r="196" spans="1:4" x14ac:dyDescent="0.25">
      <c r="C196" s="15" t="s">
        <v>30</v>
      </c>
      <c r="D196" s="3">
        <v>13328461</v>
      </c>
    </row>
    <row r="197" spans="1:4" x14ac:dyDescent="0.25">
      <c r="A197"/>
      <c r="B197" s="11" t="s">
        <v>71</v>
      </c>
      <c r="C197" s="11"/>
      <c r="D197" s="11"/>
    </row>
    <row r="198" spans="1:4" x14ac:dyDescent="0.25">
      <c r="C198" s="15" t="s">
        <v>29</v>
      </c>
      <c r="D198" s="3">
        <v>21027904</v>
      </c>
    </row>
    <row r="199" spans="1:4" x14ac:dyDescent="0.25">
      <c r="C199" s="15" t="s">
        <v>30</v>
      </c>
      <c r="D199" s="3">
        <v>5256976</v>
      </c>
    </row>
    <row r="200" spans="1:4" x14ac:dyDescent="0.25">
      <c r="A200"/>
      <c r="B200" s="11" t="s">
        <v>72</v>
      </c>
      <c r="C200" s="11"/>
      <c r="D200" s="11"/>
    </row>
    <row r="201" spans="1:4" x14ac:dyDescent="0.25">
      <c r="C201" s="15" t="s">
        <v>29</v>
      </c>
      <c r="D201" s="3">
        <v>6000000</v>
      </c>
    </row>
    <row r="202" spans="1:4" x14ac:dyDescent="0.25">
      <c r="C202" s="15" t="s">
        <v>30</v>
      </c>
      <c r="D202" s="3">
        <v>9000000</v>
      </c>
    </row>
    <row r="203" spans="1:4" x14ac:dyDescent="0.25">
      <c r="A203"/>
      <c r="B203" s="11" t="s">
        <v>73</v>
      </c>
      <c r="C203" s="11"/>
      <c r="D203" s="11"/>
    </row>
    <row r="204" spans="1:4" x14ac:dyDescent="0.25">
      <c r="C204" s="15" t="s">
        <v>29</v>
      </c>
      <c r="D204" s="3">
        <v>7000000</v>
      </c>
    </row>
    <row r="205" spans="1:4" x14ac:dyDescent="0.25">
      <c r="C205" s="15" t="s">
        <v>30</v>
      </c>
      <c r="D205" s="3">
        <v>3000000</v>
      </c>
    </row>
    <row r="206" spans="1:4" x14ac:dyDescent="0.25">
      <c r="A206"/>
      <c r="B206" s="11" t="s">
        <v>74</v>
      </c>
      <c r="C206" s="11"/>
      <c r="D206" s="11"/>
    </row>
    <row r="207" spans="1:4" x14ac:dyDescent="0.25">
      <c r="C207" s="15" t="s">
        <v>29</v>
      </c>
      <c r="D207" s="3">
        <v>6300000</v>
      </c>
    </row>
    <row r="208" spans="1:4" x14ac:dyDescent="0.25">
      <c r="C208" s="15" t="s">
        <v>30</v>
      </c>
      <c r="D208" s="3">
        <v>2700000</v>
      </c>
    </row>
    <row r="209" spans="1:4" x14ac:dyDescent="0.25">
      <c r="A209" s="10"/>
      <c r="B209" s="10"/>
      <c r="C209" s="10"/>
      <c r="D209" s="10"/>
    </row>
    <row r="210" spans="1:4" x14ac:dyDescent="0.25">
      <c r="A210"/>
      <c r="B210" s="11" t="s">
        <v>75</v>
      </c>
      <c r="C210" s="11"/>
      <c r="D210" s="11"/>
    </row>
    <row r="211" spans="1:4" x14ac:dyDescent="0.25">
      <c r="B211" s="13"/>
      <c r="C211" s="13" t="s">
        <v>54</v>
      </c>
      <c r="D211" s="26">
        <v>0</v>
      </c>
    </row>
    <row r="212" spans="1:4" x14ac:dyDescent="0.25">
      <c r="B212" s="13"/>
      <c r="C212" s="13" t="s">
        <v>4</v>
      </c>
      <c r="D212" s="3">
        <v>16000</v>
      </c>
    </row>
    <row r="213" spans="1:4" x14ac:dyDescent="0.25">
      <c r="B213" s="13"/>
      <c r="C213" s="15" t="s">
        <v>5</v>
      </c>
      <c r="D213" s="3">
        <v>15000</v>
      </c>
    </row>
    <row r="214" spans="1:4" x14ac:dyDescent="0.25">
      <c r="B214" s="13"/>
      <c r="C214" s="13" t="s">
        <v>6</v>
      </c>
      <c r="D214" s="3">
        <v>2000</v>
      </c>
    </row>
    <row r="215" spans="1:4" x14ac:dyDescent="0.25">
      <c r="B215" s="13"/>
      <c r="C215" s="13" t="s">
        <v>12</v>
      </c>
      <c r="D215" s="3">
        <v>20000</v>
      </c>
    </row>
    <row r="216" spans="1:4" x14ac:dyDescent="0.25">
      <c r="B216" s="13"/>
      <c r="C216" s="13" t="s">
        <v>14</v>
      </c>
      <c r="D216" s="3">
        <v>3000</v>
      </c>
    </row>
    <row r="217" spans="1:4" x14ac:dyDescent="0.25">
      <c r="A217" s="10"/>
      <c r="B217" s="10"/>
      <c r="C217" s="10"/>
      <c r="D217" s="10"/>
    </row>
    <row r="218" spans="1:4" x14ac:dyDescent="0.25">
      <c r="A218"/>
      <c r="B218" s="11" t="s">
        <v>76</v>
      </c>
      <c r="C218" s="11"/>
      <c r="D218" s="11"/>
    </row>
    <row r="219" spans="1:4" x14ac:dyDescent="0.25">
      <c r="A219" s="12"/>
      <c r="B219" s="13"/>
      <c r="C219" s="13" t="s">
        <v>54</v>
      </c>
      <c r="D219" s="21">
        <v>0</v>
      </c>
    </row>
    <row r="220" spans="1:4" x14ac:dyDescent="0.25">
      <c r="A220" s="12"/>
      <c r="B220" s="13"/>
      <c r="C220" s="13" t="s">
        <v>4</v>
      </c>
      <c r="D220" s="3">
        <v>16000</v>
      </c>
    </row>
    <row r="221" spans="1:4" x14ac:dyDescent="0.25">
      <c r="A221" s="12"/>
      <c r="B221" s="13"/>
      <c r="C221" s="15" t="s">
        <v>5</v>
      </c>
      <c r="D221" s="3">
        <v>15000</v>
      </c>
    </row>
    <row r="222" spans="1:4" x14ac:dyDescent="0.25">
      <c r="A222" s="12"/>
      <c r="B222" s="13" t="s">
        <v>77</v>
      </c>
      <c r="C222" s="13" t="s">
        <v>6</v>
      </c>
      <c r="D222" s="3">
        <v>2000</v>
      </c>
    </row>
    <row r="223" spans="1:4" x14ac:dyDescent="0.25">
      <c r="A223" s="12"/>
      <c r="B223" s="15"/>
      <c r="C223" s="15" t="s">
        <v>12</v>
      </c>
      <c r="D223" s="21">
        <v>20000</v>
      </c>
    </row>
    <row r="224" spans="1:4" x14ac:dyDescent="0.25">
      <c r="B224" s="13"/>
      <c r="C224" s="13" t="s">
        <v>14</v>
      </c>
      <c r="D224" s="3">
        <v>3000</v>
      </c>
    </row>
    <row r="225" spans="1:4" x14ac:dyDescent="0.25">
      <c r="A225" s="10"/>
      <c r="B225" s="10"/>
      <c r="C225" s="10"/>
      <c r="D225" s="10"/>
    </row>
    <row r="226" spans="1:4" x14ac:dyDescent="0.25">
      <c r="A226"/>
      <c r="B226" s="11" t="s">
        <v>78</v>
      </c>
      <c r="C226" s="11"/>
      <c r="D226" s="11"/>
    </row>
    <row r="227" spans="1:4" x14ac:dyDescent="0.25">
      <c r="C227" s="15" t="s">
        <v>79</v>
      </c>
      <c r="D227" s="3">
        <v>1</v>
      </c>
    </row>
    <row r="228" spans="1:4" x14ac:dyDescent="0.25">
      <c r="C228" s="15" t="s">
        <v>80</v>
      </c>
      <c r="D228" s="3">
        <v>1</v>
      </c>
    </row>
    <row r="229" spans="1:4" x14ac:dyDescent="0.25">
      <c r="A229" s="39"/>
      <c r="B229" s="39"/>
      <c r="C229" s="39"/>
      <c r="D229" s="40">
        <f>SUM(D9:D228)</f>
        <v>1274887932</v>
      </c>
    </row>
  </sheetData>
  <mergeCells count="2">
    <mergeCell ref="C1:I1"/>
    <mergeCell ref="C3:I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9"/>
  <sheetViews>
    <sheetView workbookViewId="0">
      <selection activeCell="G16" sqref="G16"/>
    </sheetView>
  </sheetViews>
  <sheetFormatPr baseColWidth="10" defaultRowHeight="15" x14ac:dyDescent="0.25"/>
  <cols>
    <col min="1" max="1" width="6.7109375" style="1" customWidth="1"/>
    <col min="2" max="2" width="11.42578125" style="1" customWidth="1"/>
    <col min="3" max="3" width="5.7109375" style="1" customWidth="1"/>
    <col min="4" max="4" width="16.42578125" style="1" customWidth="1"/>
    <col min="5" max="5" width="63.28515625" style="1" customWidth="1"/>
    <col min="6" max="6" width="20.5703125" style="54" customWidth="1"/>
    <col min="7" max="7" width="18" style="1" bestFit="1" customWidth="1"/>
    <col min="8" max="8" width="17.5703125" style="1" bestFit="1" customWidth="1"/>
    <col min="9" max="9" width="11.42578125" style="1"/>
    <col min="10" max="10" width="15.140625" style="1" bestFit="1" customWidth="1"/>
    <col min="11" max="11" width="11.5703125" style="1" bestFit="1" customWidth="1"/>
    <col min="12" max="16384" width="11.42578125" style="1"/>
  </cols>
  <sheetData>
    <row r="3" spans="1:8" ht="26.25" x14ac:dyDescent="0.4">
      <c r="B3" s="44" t="s">
        <v>83</v>
      </c>
      <c r="C3" s="45"/>
      <c r="D3" s="45"/>
      <c r="E3" s="45"/>
      <c r="F3" s="46"/>
    </row>
    <row r="4" spans="1:8" x14ac:dyDescent="0.25">
      <c r="E4" s="2"/>
      <c r="F4" s="3"/>
    </row>
    <row r="5" spans="1:8" ht="26.25" x14ac:dyDescent="0.25">
      <c r="B5" s="43" t="s">
        <v>82</v>
      </c>
      <c r="C5" s="43"/>
      <c r="D5" s="43"/>
      <c r="E5" s="43"/>
      <c r="F5" s="43"/>
    </row>
    <row r="7" spans="1:8" ht="21" x14ac:dyDescent="0.35">
      <c r="A7" s="12"/>
      <c r="B7" s="47" t="s">
        <v>84</v>
      </c>
      <c r="C7" s="47"/>
      <c r="D7" s="47"/>
      <c r="E7" s="47"/>
      <c r="F7" s="47"/>
    </row>
    <row r="8" spans="1:8" x14ac:dyDescent="0.25">
      <c r="A8" s="12"/>
      <c r="B8" s="12" t="s">
        <v>85</v>
      </c>
      <c r="C8" s="15" t="s">
        <v>86</v>
      </c>
      <c r="D8" s="12"/>
      <c r="E8" s="12"/>
      <c r="F8" s="48">
        <v>65593653</v>
      </c>
      <c r="H8" s="28"/>
    </row>
    <row r="9" spans="1:8" x14ac:dyDescent="0.25">
      <c r="A9" s="12"/>
      <c r="B9" s="12" t="s">
        <v>87</v>
      </c>
      <c r="C9" s="15" t="s">
        <v>88</v>
      </c>
      <c r="D9" s="12"/>
      <c r="E9" s="12"/>
      <c r="F9" s="48">
        <v>60249238</v>
      </c>
      <c r="H9" s="28"/>
    </row>
    <row r="10" spans="1:8" x14ac:dyDescent="0.25">
      <c r="A10" s="12"/>
      <c r="B10" s="12" t="s">
        <v>89</v>
      </c>
      <c r="C10" s="15" t="s">
        <v>90</v>
      </c>
      <c r="D10" s="12"/>
      <c r="E10" s="12"/>
      <c r="F10" s="48">
        <f>31596750/2</f>
        <v>15798375</v>
      </c>
      <c r="H10" s="28"/>
    </row>
    <row r="11" spans="1:8" x14ac:dyDescent="0.25">
      <c r="A11" s="12"/>
      <c r="B11" s="12" t="s">
        <v>91</v>
      </c>
      <c r="C11" s="15" t="s">
        <v>92</v>
      </c>
      <c r="D11" s="12"/>
      <c r="E11" s="12" t="s">
        <v>93</v>
      </c>
      <c r="F11" s="48">
        <v>67848425</v>
      </c>
      <c r="H11" s="28"/>
    </row>
    <row r="12" spans="1:8" x14ac:dyDescent="0.25">
      <c r="A12" s="12"/>
      <c r="B12" s="12" t="s">
        <v>94</v>
      </c>
      <c r="C12" s="15" t="s">
        <v>95</v>
      </c>
      <c r="D12" s="12"/>
      <c r="E12" s="12"/>
      <c r="F12" s="49">
        <v>14652222</v>
      </c>
      <c r="H12" s="28"/>
    </row>
    <row r="13" spans="1:8" x14ac:dyDescent="0.25">
      <c r="A13" s="12"/>
      <c r="B13" s="12" t="s">
        <v>96</v>
      </c>
      <c r="C13" s="15" t="s">
        <v>97</v>
      </c>
      <c r="D13" s="12"/>
      <c r="E13" s="12"/>
      <c r="F13" s="48">
        <v>5425326</v>
      </c>
    </row>
    <row r="14" spans="1:8" x14ac:dyDescent="0.25">
      <c r="A14" s="12"/>
      <c r="B14" s="12" t="s">
        <v>98</v>
      </c>
      <c r="C14" s="15" t="s">
        <v>99</v>
      </c>
      <c r="D14" s="12"/>
      <c r="E14" s="12"/>
      <c r="F14" s="48">
        <v>31452500</v>
      </c>
    </row>
    <row r="15" spans="1:8" x14ac:dyDescent="0.25">
      <c r="A15" s="12"/>
      <c r="B15" s="12" t="s">
        <v>100</v>
      </c>
      <c r="C15" s="15" t="s">
        <v>101</v>
      </c>
      <c r="D15" s="12"/>
      <c r="E15" s="12"/>
      <c r="F15" s="48">
        <v>73807557</v>
      </c>
      <c r="H15" s="28"/>
    </row>
    <row r="16" spans="1:8" ht="15.75" x14ac:dyDescent="0.25">
      <c r="A16" s="12"/>
      <c r="B16" s="12" t="s">
        <v>102</v>
      </c>
      <c r="C16" s="15" t="s">
        <v>103</v>
      </c>
      <c r="D16" s="12"/>
      <c r="E16" s="12"/>
      <c r="F16" s="48">
        <v>12264778</v>
      </c>
      <c r="G16" s="50"/>
      <c r="H16" s="28"/>
    </row>
    <row r="17" spans="1:8" x14ac:dyDescent="0.25">
      <c r="A17" s="12"/>
      <c r="B17" s="12" t="s">
        <v>104</v>
      </c>
      <c r="C17" s="15" t="s">
        <v>105</v>
      </c>
      <c r="D17" s="12"/>
      <c r="E17" s="12"/>
      <c r="F17" s="48">
        <v>221477080</v>
      </c>
      <c r="H17" s="28"/>
    </row>
    <row r="18" spans="1:8" x14ac:dyDescent="0.25">
      <c r="A18" s="12"/>
      <c r="B18" s="12" t="s">
        <v>106</v>
      </c>
      <c r="C18" s="15" t="s">
        <v>107</v>
      </c>
      <c r="D18" s="12"/>
      <c r="E18" s="12"/>
      <c r="F18" s="48">
        <v>44428204</v>
      </c>
      <c r="H18" s="28"/>
    </row>
    <row r="19" spans="1:8" x14ac:dyDescent="0.25">
      <c r="A19" s="12"/>
      <c r="B19" s="12" t="s">
        <v>108</v>
      </c>
      <c r="C19" s="15" t="s">
        <v>109</v>
      </c>
      <c r="D19" s="12"/>
      <c r="E19" s="12"/>
      <c r="F19" s="48">
        <v>26284880</v>
      </c>
      <c r="H19" s="28"/>
    </row>
    <row r="20" spans="1:8" x14ac:dyDescent="0.25">
      <c r="A20" s="12"/>
      <c r="B20" s="12" t="s">
        <v>110</v>
      </c>
      <c r="C20" s="15" t="s">
        <v>111</v>
      </c>
      <c r="D20" s="12"/>
      <c r="E20" s="12"/>
      <c r="F20" s="48">
        <v>15000000</v>
      </c>
    </row>
    <row r="21" spans="1:8" x14ac:dyDescent="0.25">
      <c r="A21" s="12"/>
      <c r="B21" s="12" t="s">
        <v>112</v>
      </c>
      <c r="C21" s="15" t="s">
        <v>113</v>
      </c>
      <c r="D21" s="12"/>
      <c r="E21" s="12"/>
      <c r="F21" s="48">
        <v>10000000</v>
      </c>
    </row>
    <row r="22" spans="1:8" x14ac:dyDescent="0.25">
      <c r="A22" s="12"/>
      <c r="B22" s="12" t="s">
        <v>114</v>
      </c>
      <c r="C22" s="15" t="s">
        <v>115</v>
      </c>
      <c r="D22" s="12"/>
      <c r="E22" s="12"/>
      <c r="F22" s="48">
        <v>9000000</v>
      </c>
    </row>
    <row r="23" spans="1:8" ht="17.25" x14ac:dyDescent="0.3">
      <c r="B23" s="51" t="s">
        <v>116</v>
      </c>
      <c r="C23" s="51"/>
      <c r="D23" s="51"/>
      <c r="E23" s="51"/>
      <c r="F23" s="52">
        <f>SUM(F8:F22)</f>
        <v>673282238</v>
      </c>
    </row>
    <row r="24" spans="1:8" x14ac:dyDescent="0.25">
      <c r="F24" s="53"/>
    </row>
    <row r="25" spans="1:8" x14ac:dyDescent="0.25">
      <c r="F25" s="53"/>
      <c r="H25" s="28"/>
    </row>
    <row r="26" spans="1:8" x14ac:dyDescent="0.25">
      <c r="F26" s="53"/>
      <c r="H26" s="28"/>
    </row>
    <row r="27" spans="1:8" x14ac:dyDescent="0.25">
      <c r="F27" s="53"/>
      <c r="H27" s="28"/>
    </row>
    <row r="28" spans="1:8" x14ac:dyDescent="0.25">
      <c r="F28" s="53"/>
      <c r="H28" s="28"/>
    </row>
    <row r="29" spans="1:8" x14ac:dyDescent="0.25">
      <c r="F29" s="53"/>
    </row>
  </sheetData>
  <mergeCells count="3">
    <mergeCell ref="B3:F3"/>
    <mergeCell ref="B5:F5"/>
    <mergeCell ref="B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H107"/>
  <sheetViews>
    <sheetView tabSelected="1" workbookViewId="0">
      <selection sqref="A1:H1048576"/>
    </sheetView>
  </sheetViews>
  <sheetFormatPr baseColWidth="10" defaultRowHeight="15" x14ac:dyDescent="0.25"/>
  <cols>
    <col min="1" max="1" width="3.85546875" customWidth="1"/>
    <col min="2" max="2" width="4.42578125" customWidth="1"/>
    <col min="3" max="3" width="5" customWidth="1"/>
    <col min="4" max="4" width="7.7109375" customWidth="1"/>
    <col min="5" max="5" width="7.28515625" customWidth="1"/>
    <col min="6" max="6" width="40" customWidth="1"/>
    <col min="7" max="7" width="58" customWidth="1"/>
    <col min="8" max="8" width="27" customWidth="1"/>
  </cols>
  <sheetData>
    <row r="5" spans="1:8" ht="24" x14ac:dyDescent="0.25">
      <c r="H5" s="9" t="s">
        <v>2</v>
      </c>
    </row>
    <row r="6" spans="1:8" ht="19.5" x14ac:dyDescent="0.3">
      <c r="A6" s="55"/>
      <c r="B6" s="55" t="s">
        <v>117</v>
      </c>
      <c r="C6" s="55"/>
      <c r="D6" s="55"/>
      <c r="E6" s="55"/>
      <c r="F6" s="55"/>
      <c r="G6" s="55"/>
      <c r="H6" s="56">
        <f>+H7+H32+H48+H502+H52</f>
        <v>562957293</v>
      </c>
    </row>
    <row r="7" spans="1:8" ht="17.25" x14ac:dyDescent="0.3">
      <c r="A7" s="51"/>
      <c r="B7" s="51"/>
      <c r="C7" s="51" t="s">
        <v>118</v>
      </c>
      <c r="D7" s="51"/>
      <c r="E7" s="51"/>
      <c r="F7" s="51"/>
      <c r="G7" s="51"/>
      <c r="H7" s="52">
        <f>+H8+H26</f>
        <v>343773683</v>
      </c>
    </row>
    <row r="8" spans="1:8" ht="15.75" x14ac:dyDescent="0.25">
      <c r="D8" s="57" t="s">
        <v>119</v>
      </c>
      <c r="E8" s="57"/>
      <c r="F8" s="57"/>
      <c r="G8" s="57"/>
      <c r="H8" s="58">
        <f>SUM(H9:H25)</f>
        <v>135755619</v>
      </c>
    </row>
    <row r="9" spans="1:8" x14ac:dyDescent="0.25">
      <c r="A9" s="59">
        <v>1</v>
      </c>
      <c r="B9" s="59"/>
      <c r="C9" s="59"/>
      <c r="D9" s="59"/>
      <c r="E9" s="60" t="s">
        <v>120</v>
      </c>
      <c r="F9" s="59"/>
      <c r="G9" s="59"/>
      <c r="H9" s="61">
        <v>25980626</v>
      </c>
    </row>
    <row r="10" spans="1:8" x14ac:dyDescent="0.25">
      <c r="A10" s="62">
        <v>2</v>
      </c>
      <c r="B10" s="62"/>
      <c r="C10" s="62"/>
      <c r="D10" s="62"/>
      <c r="E10" s="63" t="s">
        <v>121</v>
      </c>
      <c r="F10" s="62"/>
      <c r="G10" s="62"/>
      <c r="H10" s="61">
        <v>15200000</v>
      </c>
    </row>
    <row r="11" spans="1:8" x14ac:dyDescent="0.25">
      <c r="A11" s="62">
        <v>3</v>
      </c>
      <c r="B11" s="62"/>
      <c r="C11" s="62"/>
      <c r="D11" s="62"/>
      <c r="E11" s="63" t="s">
        <v>122</v>
      </c>
      <c r="F11" s="62"/>
      <c r="G11" s="62"/>
      <c r="H11" s="61">
        <v>3089181</v>
      </c>
    </row>
    <row r="12" spans="1:8" x14ac:dyDescent="0.25">
      <c r="A12" s="62">
        <v>4</v>
      </c>
      <c r="B12" s="62"/>
      <c r="C12" s="62"/>
      <c r="D12" s="62"/>
      <c r="E12" s="63" t="s">
        <v>123</v>
      </c>
      <c r="F12" s="62"/>
      <c r="G12" s="62"/>
      <c r="H12" s="61">
        <v>2089181</v>
      </c>
    </row>
    <row r="13" spans="1:8" x14ac:dyDescent="0.25">
      <c r="A13" s="62">
        <v>5</v>
      </c>
      <c r="B13" s="62"/>
      <c r="C13" s="62"/>
      <c r="D13" s="62"/>
      <c r="E13" s="63" t="s">
        <v>124</v>
      </c>
      <c r="F13" s="62"/>
      <c r="G13" s="62"/>
      <c r="H13" s="61">
        <v>1</v>
      </c>
    </row>
    <row r="14" spans="1:8" x14ac:dyDescent="0.25">
      <c r="A14" s="59">
        <v>6</v>
      </c>
      <c r="B14" s="59"/>
      <c r="C14" s="59"/>
      <c r="D14" s="59"/>
      <c r="E14" s="60" t="s">
        <v>125</v>
      </c>
      <c r="F14" s="59"/>
      <c r="G14" s="59"/>
      <c r="H14" s="61">
        <v>18000000</v>
      </c>
    </row>
    <row r="15" spans="1:8" x14ac:dyDescent="0.25">
      <c r="A15" s="59">
        <v>7</v>
      </c>
      <c r="B15" s="59"/>
      <c r="C15" s="59"/>
      <c r="D15" s="59"/>
      <c r="E15" s="60" t="s">
        <v>126</v>
      </c>
      <c r="F15" s="59"/>
      <c r="G15" s="59"/>
      <c r="H15" s="61">
        <v>1000000</v>
      </c>
    </row>
    <row r="16" spans="1:8" x14ac:dyDescent="0.25">
      <c r="A16" s="59">
        <v>8</v>
      </c>
      <c r="B16" s="59"/>
      <c r="C16" s="59"/>
      <c r="D16" s="59"/>
      <c r="E16" s="60" t="s">
        <v>127</v>
      </c>
      <c r="F16" s="59"/>
      <c r="G16" s="59"/>
      <c r="H16" s="61">
        <v>151422</v>
      </c>
    </row>
    <row r="17" spans="1:8" x14ac:dyDescent="0.25">
      <c r="A17" s="59">
        <v>9</v>
      </c>
      <c r="B17" s="59"/>
      <c r="C17" s="59"/>
      <c r="D17" s="59"/>
      <c r="E17" s="60" t="s">
        <v>128</v>
      </c>
      <c r="F17" s="59"/>
      <c r="G17" s="59"/>
      <c r="H17" s="61">
        <v>1032205</v>
      </c>
    </row>
    <row r="18" spans="1:8" x14ac:dyDescent="0.25">
      <c r="A18" s="59">
        <v>10</v>
      </c>
      <c r="B18" s="59"/>
      <c r="C18" s="59"/>
      <c r="D18" s="59"/>
      <c r="E18" s="60" t="s">
        <v>129</v>
      </c>
      <c r="F18" s="59"/>
      <c r="G18" s="59"/>
      <c r="H18" s="61">
        <v>1238230</v>
      </c>
    </row>
    <row r="19" spans="1:8" x14ac:dyDescent="0.25">
      <c r="A19" s="62">
        <v>11</v>
      </c>
      <c r="B19" s="59"/>
      <c r="C19" s="59"/>
      <c r="D19" s="59"/>
      <c r="E19" s="60" t="s">
        <v>130</v>
      </c>
      <c r="F19" s="59"/>
      <c r="G19" s="59"/>
      <c r="H19" s="61">
        <v>585793</v>
      </c>
    </row>
    <row r="20" spans="1:8" x14ac:dyDescent="0.25">
      <c r="A20" s="62">
        <v>12</v>
      </c>
      <c r="B20" s="59"/>
      <c r="C20" s="59"/>
      <c r="D20" s="59"/>
      <c r="E20" s="63" t="s">
        <v>131</v>
      </c>
      <c r="F20" s="64"/>
      <c r="G20" s="64"/>
      <c r="H20" s="65">
        <v>3500000</v>
      </c>
    </row>
    <row r="21" spans="1:8" ht="17.25" x14ac:dyDescent="0.3">
      <c r="A21" s="59">
        <v>13</v>
      </c>
      <c r="B21" s="64"/>
      <c r="C21" s="64"/>
      <c r="D21" s="64"/>
      <c r="E21" s="60" t="s">
        <v>132</v>
      </c>
      <c r="F21" s="59"/>
      <c r="G21" s="66"/>
      <c r="H21" s="61">
        <v>46510143</v>
      </c>
    </row>
    <row r="22" spans="1:8" x14ac:dyDescent="0.25">
      <c r="A22" s="59">
        <v>14</v>
      </c>
      <c r="B22" s="64"/>
      <c r="C22" s="64"/>
      <c r="D22" s="64"/>
      <c r="E22" s="60" t="s">
        <v>133</v>
      </c>
      <c r="F22" s="59"/>
      <c r="G22" s="59"/>
      <c r="H22" s="61">
        <v>1</v>
      </c>
    </row>
    <row r="23" spans="1:8" x14ac:dyDescent="0.25">
      <c r="A23" s="59">
        <v>15</v>
      </c>
      <c r="B23" s="64"/>
      <c r="C23" s="64"/>
      <c r="D23" s="64"/>
      <c r="E23" s="60" t="s">
        <v>134</v>
      </c>
      <c r="F23" s="59"/>
      <c r="G23" s="59"/>
      <c r="H23" s="61">
        <v>3655721</v>
      </c>
    </row>
    <row r="24" spans="1:8" x14ac:dyDescent="0.25">
      <c r="A24" s="59">
        <v>16</v>
      </c>
      <c r="B24" s="59"/>
      <c r="C24" s="59"/>
      <c r="D24" s="59"/>
      <c r="E24" s="60" t="s">
        <v>135</v>
      </c>
      <c r="F24" s="59"/>
      <c r="G24" s="59"/>
      <c r="H24" s="61">
        <v>2174420</v>
      </c>
    </row>
    <row r="25" spans="1:8" x14ac:dyDescent="0.25">
      <c r="A25" s="59">
        <v>17</v>
      </c>
      <c r="B25" s="59"/>
      <c r="C25" s="59"/>
      <c r="D25" s="59"/>
      <c r="E25" s="60" t="s">
        <v>136</v>
      </c>
      <c r="F25" s="59"/>
      <c r="G25" s="59"/>
      <c r="H25" s="61">
        <v>11548695</v>
      </c>
    </row>
    <row r="26" spans="1:8" ht="15.75" x14ac:dyDescent="0.25">
      <c r="D26" s="57" t="s">
        <v>137</v>
      </c>
      <c r="E26" s="57"/>
      <c r="F26" s="57"/>
      <c r="G26" s="57"/>
      <c r="H26" s="67">
        <f>SUM(H27:H31)</f>
        <v>208018064</v>
      </c>
    </row>
    <row r="27" spans="1:8" x14ac:dyDescent="0.25">
      <c r="A27" s="59">
        <v>1</v>
      </c>
      <c r="B27" s="59"/>
      <c r="C27" s="59"/>
      <c r="D27" s="59"/>
      <c r="E27" s="59" t="s">
        <v>138</v>
      </c>
      <c r="F27" s="59"/>
      <c r="G27" s="59"/>
      <c r="H27" s="61">
        <v>171988414</v>
      </c>
    </row>
    <row r="28" spans="1:8" x14ac:dyDescent="0.25">
      <c r="A28" s="59">
        <v>2</v>
      </c>
      <c r="B28" s="59"/>
      <c r="C28" s="59"/>
      <c r="D28" s="60"/>
      <c r="E28" s="62" t="s">
        <v>139</v>
      </c>
      <c r="F28" s="59"/>
      <c r="G28" s="59"/>
      <c r="H28" s="65">
        <v>28700638</v>
      </c>
    </row>
    <row r="29" spans="1:8" x14ac:dyDescent="0.25">
      <c r="A29" s="59">
        <v>3</v>
      </c>
      <c r="B29" s="59"/>
      <c r="C29" s="59"/>
      <c r="D29" s="59"/>
      <c r="E29" s="59" t="s">
        <v>140</v>
      </c>
      <c r="F29" s="59"/>
      <c r="G29" s="59"/>
      <c r="H29" s="65">
        <v>5885011</v>
      </c>
    </row>
    <row r="30" spans="1:8" x14ac:dyDescent="0.25">
      <c r="A30" s="59">
        <v>4</v>
      </c>
      <c r="B30" s="59"/>
      <c r="C30" s="59"/>
      <c r="D30" s="59"/>
      <c r="E30" s="62" t="s">
        <v>141</v>
      </c>
      <c r="F30" s="59"/>
      <c r="G30" s="68"/>
      <c r="H30" s="61">
        <v>1444000</v>
      </c>
    </row>
    <row r="31" spans="1:8" x14ac:dyDescent="0.25">
      <c r="A31" s="59">
        <v>5</v>
      </c>
      <c r="B31" s="59"/>
      <c r="C31" s="59"/>
      <c r="D31" s="59"/>
      <c r="E31" s="62" t="s">
        <v>142</v>
      </c>
      <c r="F31" s="59"/>
      <c r="G31" s="68"/>
      <c r="H31" s="61">
        <v>1</v>
      </c>
    </row>
    <row r="32" spans="1:8" ht="17.25" x14ac:dyDescent="0.3">
      <c r="A32" s="51"/>
      <c r="B32" s="51"/>
      <c r="C32" s="51" t="s">
        <v>143</v>
      </c>
      <c r="D32" s="51"/>
      <c r="E32" s="51"/>
      <c r="F32" s="51"/>
      <c r="G32" s="51"/>
      <c r="H32" s="69">
        <f>+H33+H38+H44+H47</f>
        <v>183045597</v>
      </c>
    </row>
    <row r="33" spans="1:8" ht="15.75" x14ac:dyDescent="0.25">
      <c r="D33" s="57" t="s">
        <v>144</v>
      </c>
      <c r="E33" s="57"/>
      <c r="F33" s="57"/>
      <c r="G33" s="57"/>
      <c r="H33" s="58">
        <f>SUM(H34:H37)</f>
        <v>1283431</v>
      </c>
    </row>
    <row r="34" spans="1:8" x14ac:dyDescent="0.25">
      <c r="A34">
        <v>1</v>
      </c>
      <c r="D34" s="70"/>
      <c r="E34" t="s">
        <v>145</v>
      </c>
      <c r="H34" s="65">
        <v>231582</v>
      </c>
    </row>
    <row r="35" spans="1:8" x14ac:dyDescent="0.25">
      <c r="A35">
        <v>2</v>
      </c>
      <c r="D35" s="70"/>
      <c r="E35" t="s">
        <v>146</v>
      </c>
      <c r="H35" s="65">
        <v>1051847</v>
      </c>
    </row>
    <row r="36" spans="1:8" x14ac:dyDescent="0.25">
      <c r="A36">
        <v>3</v>
      </c>
      <c r="D36" s="70"/>
      <c r="E36" t="s">
        <v>147</v>
      </c>
      <c r="H36" s="65">
        <v>1</v>
      </c>
    </row>
    <row r="37" spans="1:8" x14ac:dyDescent="0.25">
      <c r="A37">
        <v>4</v>
      </c>
      <c r="D37" s="70"/>
      <c r="E37" t="s">
        <v>148</v>
      </c>
      <c r="H37" s="65">
        <v>1</v>
      </c>
    </row>
    <row r="38" spans="1:8" ht="15.75" x14ac:dyDescent="0.25">
      <c r="D38" s="57" t="s">
        <v>149</v>
      </c>
      <c r="E38" s="57"/>
      <c r="F38" s="57"/>
      <c r="G38" s="57"/>
      <c r="H38" s="71">
        <f>SUM(H39:H40)</f>
        <v>726713</v>
      </c>
    </row>
    <row r="39" spans="1:8" x14ac:dyDescent="0.25">
      <c r="A39">
        <v>1</v>
      </c>
      <c r="E39" t="s">
        <v>150</v>
      </c>
      <c r="H39" s="65">
        <v>726712</v>
      </c>
    </row>
    <row r="40" spans="1:8" x14ac:dyDescent="0.25">
      <c r="A40">
        <v>2</v>
      </c>
      <c r="E40" t="s">
        <v>151</v>
      </c>
      <c r="H40" s="26">
        <v>1</v>
      </c>
    </row>
    <row r="41" spans="1:8" ht="15.75" x14ac:dyDescent="0.25">
      <c r="D41" s="57" t="s">
        <v>152</v>
      </c>
      <c r="E41" s="57"/>
      <c r="F41" s="57"/>
      <c r="G41" s="57"/>
    </row>
    <row r="42" spans="1:8" x14ac:dyDescent="0.25">
      <c r="A42">
        <v>1</v>
      </c>
      <c r="E42" t="s">
        <v>153</v>
      </c>
    </row>
    <row r="43" spans="1:8" x14ac:dyDescent="0.25">
      <c r="A43">
        <v>2</v>
      </c>
      <c r="E43" t="s">
        <v>154</v>
      </c>
    </row>
    <row r="44" spans="1:8" ht="15.75" x14ac:dyDescent="0.25">
      <c r="D44" s="57" t="s">
        <v>152</v>
      </c>
      <c r="E44" s="57"/>
      <c r="F44" s="57"/>
      <c r="G44" s="57"/>
      <c r="H44" s="67">
        <f>+H45+H46</f>
        <v>319201</v>
      </c>
    </row>
    <row r="45" spans="1:8" x14ac:dyDescent="0.25">
      <c r="A45">
        <v>1</v>
      </c>
      <c r="E45" s="62" t="s">
        <v>153</v>
      </c>
      <c r="H45" s="26">
        <v>1</v>
      </c>
    </row>
    <row r="46" spans="1:8" x14ac:dyDescent="0.25">
      <c r="A46">
        <v>2</v>
      </c>
      <c r="E46" s="62" t="s">
        <v>155</v>
      </c>
      <c r="H46" s="26">
        <v>319200</v>
      </c>
    </row>
    <row r="47" spans="1:8" ht="15.75" x14ac:dyDescent="0.25">
      <c r="D47" s="57" t="s">
        <v>156</v>
      </c>
      <c r="E47" s="57"/>
      <c r="F47" s="57"/>
      <c r="G47" s="57"/>
      <c r="H47" s="58">
        <v>180716252</v>
      </c>
    </row>
    <row r="48" spans="1:8" ht="17.25" x14ac:dyDescent="0.3">
      <c r="A48" s="51"/>
      <c r="B48" s="51"/>
      <c r="C48" s="51" t="s">
        <v>157</v>
      </c>
      <c r="D48" s="51"/>
      <c r="E48" s="51"/>
      <c r="F48" s="51"/>
      <c r="G48" s="51"/>
      <c r="H48" s="52">
        <f>SUM(H49:H51)</f>
        <v>3442658</v>
      </c>
    </row>
    <row r="49" spans="1:8" x14ac:dyDescent="0.25">
      <c r="D49" s="12" t="s">
        <v>158</v>
      </c>
      <c r="H49" s="26">
        <v>2500000</v>
      </c>
    </row>
    <row r="50" spans="1:8" x14ac:dyDescent="0.25">
      <c r="D50" s="12" t="s">
        <v>159</v>
      </c>
      <c r="H50" s="26">
        <v>942657</v>
      </c>
    </row>
    <row r="51" spans="1:8" x14ac:dyDescent="0.25">
      <c r="D51" s="72" t="s">
        <v>160</v>
      </c>
      <c r="H51" s="26">
        <v>1</v>
      </c>
    </row>
    <row r="52" spans="1:8" ht="17.25" x14ac:dyDescent="0.3">
      <c r="A52" s="51"/>
      <c r="B52" s="51"/>
      <c r="C52" s="51" t="s">
        <v>161</v>
      </c>
      <c r="D52" s="51"/>
      <c r="E52" s="51"/>
      <c r="F52" s="51"/>
      <c r="G52" s="51"/>
      <c r="H52" s="52">
        <f>+H53+H54+H59</f>
        <v>32695355</v>
      </c>
    </row>
    <row r="53" spans="1:8" ht="15.75" x14ac:dyDescent="0.25">
      <c r="D53" s="57" t="s">
        <v>162</v>
      </c>
      <c r="E53" s="57"/>
      <c r="F53" s="57"/>
      <c r="G53" s="57"/>
      <c r="H53" s="58">
        <v>1</v>
      </c>
    </row>
    <row r="54" spans="1:8" ht="15.75" x14ac:dyDescent="0.25">
      <c r="D54" s="57" t="s">
        <v>163</v>
      </c>
      <c r="E54" s="57"/>
      <c r="F54" s="57"/>
      <c r="G54" s="57"/>
      <c r="H54" s="58">
        <f>SUM(H55:H58)</f>
        <v>5473485</v>
      </c>
    </row>
    <row r="55" spans="1:8" x14ac:dyDescent="0.25">
      <c r="A55">
        <v>1</v>
      </c>
      <c r="E55" t="s">
        <v>164</v>
      </c>
      <c r="H55" s="26">
        <v>1</v>
      </c>
    </row>
    <row r="56" spans="1:8" x14ac:dyDescent="0.25">
      <c r="A56">
        <v>2</v>
      </c>
      <c r="E56" t="s">
        <v>165</v>
      </c>
      <c r="H56" s="26">
        <v>5473482</v>
      </c>
    </row>
    <row r="57" spans="1:8" x14ac:dyDescent="0.25">
      <c r="A57">
        <v>3</v>
      </c>
      <c r="E57" s="59" t="s">
        <v>166</v>
      </c>
      <c r="G57" s="73"/>
      <c r="H57" s="26">
        <v>1</v>
      </c>
    </row>
    <row r="58" spans="1:8" x14ac:dyDescent="0.25">
      <c r="A58">
        <v>4</v>
      </c>
      <c r="E58" t="s">
        <v>167</v>
      </c>
      <c r="H58" s="26">
        <v>1</v>
      </c>
    </row>
    <row r="59" spans="1:8" ht="15.75" x14ac:dyDescent="0.25">
      <c r="D59" s="57" t="s">
        <v>168</v>
      </c>
      <c r="E59" s="57"/>
      <c r="F59" s="57"/>
      <c r="G59" s="57"/>
      <c r="H59" s="58">
        <f>SUM(H60:H68)</f>
        <v>27221869</v>
      </c>
    </row>
    <row r="60" spans="1:8" x14ac:dyDescent="0.25">
      <c r="A60">
        <v>1</v>
      </c>
      <c r="E60" t="s">
        <v>169</v>
      </c>
      <c r="H60" s="26">
        <v>1</v>
      </c>
    </row>
    <row r="61" spans="1:8" x14ac:dyDescent="0.25">
      <c r="A61" s="59">
        <v>2</v>
      </c>
      <c r="B61" s="59"/>
      <c r="C61" s="59"/>
      <c r="D61" s="59"/>
      <c r="E61" s="59" t="s">
        <v>170</v>
      </c>
      <c r="F61" s="59"/>
      <c r="G61" s="59"/>
      <c r="H61" s="26">
        <v>10515952</v>
      </c>
    </row>
    <row r="62" spans="1:8" x14ac:dyDescent="0.25">
      <c r="A62">
        <v>3</v>
      </c>
      <c r="E62" t="s">
        <v>171</v>
      </c>
      <c r="H62" s="26">
        <v>201894</v>
      </c>
    </row>
    <row r="63" spans="1:8" x14ac:dyDescent="0.25">
      <c r="A63">
        <v>4</v>
      </c>
      <c r="E63" t="s">
        <v>172</v>
      </c>
      <c r="H63" s="26">
        <v>16211579</v>
      </c>
    </row>
    <row r="64" spans="1:8" x14ac:dyDescent="0.25">
      <c r="A64">
        <v>5</v>
      </c>
      <c r="E64" t="s">
        <v>173</v>
      </c>
      <c r="H64" s="26">
        <v>96132</v>
      </c>
    </row>
    <row r="65" spans="1:8" x14ac:dyDescent="0.25">
      <c r="A65">
        <v>6</v>
      </c>
      <c r="E65" s="62" t="s">
        <v>174</v>
      </c>
      <c r="H65" s="26">
        <v>1</v>
      </c>
    </row>
    <row r="66" spans="1:8" x14ac:dyDescent="0.25">
      <c r="A66">
        <v>7</v>
      </c>
      <c r="E66" s="62" t="s">
        <v>175</v>
      </c>
      <c r="H66" s="26">
        <v>196308</v>
      </c>
    </row>
    <row r="67" spans="1:8" x14ac:dyDescent="0.25">
      <c r="A67">
        <v>8</v>
      </c>
      <c r="E67" t="s">
        <v>176</v>
      </c>
      <c r="H67" s="26">
        <v>1</v>
      </c>
    </row>
    <row r="68" spans="1:8" x14ac:dyDescent="0.25">
      <c r="A68">
        <v>9</v>
      </c>
      <c r="E68" t="s">
        <v>177</v>
      </c>
      <c r="H68" s="26">
        <v>1</v>
      </c>
    </row>
    <row r="69" spans="1:8" ht="19.5" x14ac:dyDescent="0.3">
      <c r="A69" s="55"/>
      <c r="B69" s="55" t="s">
        <v>178</v>
      </c>
      <c r="C69" s="55"/>
      <c r="D69" s="55"/>
      <c r="E69" s="55"/>
      <c r="F69" s="55"/>
      <c r="G69" s="55"/>
      <c r="H69" s="74">
        <f>+H70+H75</f>
        <v>680478134</v>
      </c>
    </row>
    <row r="70" spans="1:8" ht="17.25" x14ac:dyDescent="0.3">
      <c r="A70" s="51"/>
      <c r="B70" s="51"/>
      <c r="C70" s="51" t="s">
        <v>179</v>
      </c>
      <c r="D70" s="51"/>
      <c r="E70" s="51"/>
      <c r="F70" s="51"/>
      <c r="G70" s="51"/>
      <c r="H70" s="52">
        <f>SUM(H71)</f>
        <v>7000000</v>
      </c>
    </row>
    <row r="71" spans="1:8" x14ac:dyDescent="0.25">
      <c r="A71" s="59"/>
      <c r="B71" s="59"/>
      <c r="C71" s="59"/>
      <c r="D71" s="59" t="s">
        <v>180</v>
      </c>
      <c r="H71" s="26">
        <v>7000000</v>
      </c>
    </row>
    <row r="72" spans="1:8" x14ac:dyDescent="0.25">
      <c r="A72" s="59"/>
      <c r="B72" s="59"/>
      <c r="C72" s="59"/>
      <c r="D72" s="59" t="s">
        <v>181</v>
      </c>
      <c r="E72" s="59"/>
      <c r="F72" s="59"/>
      <c r="H72" s="26">
        <v>1</v>
      </c>
    </row>
    <row r="73" spans="1:8" x14ac:dyDescent="0.25">
      <c r="A73" s="59"/>
      <c r="B73" s="59"/>
      <c r="C73" s="59"/>
      <c r="D73" s="59" t="s">
        <v>182</v>
      </c>
      <c r="H73" s="26">
        <v>1</v>
      </c>
    </row>
    <row r="74" spans="1:8" x14ac:dyDescent="0.25">
      <c r="A74" s="59"/>
      <c r="B74" s="59"/>
      <c r="C74" s="59"/>
      <c r="D74" s="59" t="s">
        <v>183</v>
      </c>
      <c r="H74" s="26">
        <v>1</v>
      </c>
    </row>
    <row r="75" spans="1:8" ht="17.25" x14ac:dyDescent="0.3">
      <c r="A75" s="51"/>
      <c r="B75" s="51"/>
      <c r="C75" s="51" t="s">
        <v>184</v>
      </c>
      <c r="D75" s="51"/>
      <c r="E75" s="51"/>
      <c r="F75" s="51"/>
      <c r="G75" s="51"/>
      <c r="H75" s="52">
        <f>+H76+H79+H83</f>
        <v>673478134</v>
      </c>
    </row>
    <row r="76" spans="1:8" ht="15.75" x14ac:dyDescent="0.25">
      <c r="A76" s="59"/>
      <c r="B76" s="59"/>
      <c r="C76" s="59"/>
      <c r="D76" s="57" t="s">
        <v>162</v>
      </c>
      <c r="E76" s="57"/>
      <c r="F76" s="57"/>
      <c r="G76" s="57"/>
      <c r="H76" s="58">
        <f>SUM(H77:H78)</f>
        <v>2</v>
      </c>
    </row>
    <row r="77" spans="1:8" ht="15.75" x14ac:dyDescent="0.25">
      <c r="A77" s="59">
        <v>1</v>
      </c>
      <c r="B77" s="59"/>
      <c r="C77" s="59"/>
      <c r="D77" s="75"/>
      <c r="E77" s="62" t="s">
        <v>185</v>
      </c>
      <c r="F77" s="75"/>
      <c r="G77" s="75"/>
      <c r="H77" s="61">
        <v>1</v>
      </c>
    </row>
    <row r="78" spans="1:8" ht="15.75" x14ac:dyDescent="0.25">
      <c r="A78" s="59">
        <v>2</v>
      </c>
      <c r="B78" s="59"/>
      <c r="C78" s="59"/>
      <c r="D78" s="75"/>
      <c r="E78" s="62" t="s">
        <v>186</v>
      </c>
      <c r="F78" s="75"/>
      <c r="G78" s="75"/>
      <c r="H78" s="61">
        <v>1</v>
      </c>
    </row>
    <row r="79" spans="1:8" ht="15.75" x14ac:dyDescent="0.25">
      <c r="A79" s="59"/>
      <c r="B79" s="59"/>
      <c r="C79" s="59"/>
      <c r="D79" s="57" t="s">
        <v>163</v>
      </c>
      <c r="E79" s="57"/>
      <c r="F79" s="57"/>
      <c r="G79" s="57"/>
      <c r="H79" s="58">
        <f>SUM(H80:H82)</f>
        <v>663478124</v>
      </c>
    </row>
    <row r="80" spans="1:8" x14ac:dyDescent="0.25">
      <c r="A80" s="59">
        <v>1</v>
      </c>
      <c r="B80" s="59"/>
      <c r="C80" s="59"/>
      <c r="D80" s="59"/>
      <c r="E80" t="s">
        <v>187</v>
      </c>
      <c r="F80" s="59"/>
      <c r="G80" s="59"/>
      <c r="H80" s="61">
        <v>662450075</v>
      </c>
    </row>
    <row r="81" spans="1:8" x14ac:dyDescent="0.25">
      <c r="A81">
        <v>2</v>
      </c>
      <c r="E81" s="59" t="s">
        <v>166</v>
      </c>
      <c r="H81" s="26">
        <v>1028048</v>
      </c>
    </row>
    <row r="82" spans="1:8" x14ac:dyDescent="0.25">
      <c r="A82">
        <v>3</v>
      </c>
      <c r="E82" t="s">
        <v>188</v>
      </c>
      <c r="H82" s="26">
        <v>1</v>
      </c>
    </row>
    <row r="83" spans="1:8" ht="15.75" x14ac:dyDescent="0.25">
      <c r="D83" s="57" t="s">
        <v>189</v>
      </c>
      <c r="E83" s="57"/>
      <c r="F83" s="57"/>
      <c r="G83" s="57"/>
      <c r="H83" s="58">
        <f>SUM(H84:H92)</f>
        <v>10000008</v>
      </c>
    </row>
    <row r="84" spans="1:8" x14ac:dyDescent="0.25">
      <c r="A84">
        <v>1</v>
      </c>
      <c r="E84" s="76" t="s">
        <v>190</v>
      </c>
      <c r="H84" s="26">
        <v>1</v>
      </c>
    </row>
    <row r="85" spans="1:8" x14ac:dyDescent="0.25">
      <c r="A85" s="59">
        <v>2</v>
      </c>
      <c r="B85" s="59"/>
      <c r="C85" s="59"/>
      <c r="E85" s="76" t="s">
        <v>191</v>
      </c>
      <c r="H85" s="26">
        <v>1</v>
      </c>
    </row>
    <row r="86" spans="1:8" x14ac:dyDescent="0.25">
      <c r="A86">
        <v>3</v>
      </c>
      <c r="B86" s="59"/>
      <c r="C86" s="59"/>
      <c r="E86" s="77" t="s">
        <v>192</v>
      </c>
      <c r="H86" s="26">
        <v>1</v>
      </c>
    </row>
    <row r="87" spans="1:8" x14ac:dyDescent="0.25">
      <c r="A87" s="59">
        <v>4</v>
      </c>
      <c r="E87" s="62" t="s">
        <v>193</v>
      </c>
      <c r="H87" s="26">
        <v>1</v>
      </c>
    </row>
    <row r="88" spans="1:8" x14ac:dyDescent="0.25">
      <c r="A88">
        <v>5</v>
      </c>
      <c r="E88" s="76" t="s">
        <v>194</v>
      </c>
      <c r="H88" s="26">
        <v>1</v>
      </c>
    </row>
    <row r="89" spans="1:8" x14ac:dyDescent="0.25">
      <c r="A89">
        <v>6</v>
      </c>
      <c r="E89" s="62" t="s">
        <v>195</v>
      </c>
      <c r="H89" s="26">
        <v>1</v>
      </c>
    </row>
    <row r="90" spans="1:8" x14ac:dyDescent="0.25">
      <c r="A90">
        <v>7</v>
      </c>
      <c r="E90" s="62" t="s">
        <v>196</v>
      </c>
      <c r="H90" s="26">
        <v>1</v>
      </c>
    </row>
    <row r="91" spans="1:8" x14ac:dyDescent="0.25">
      <c r="A91">
        <v>8</v>
      </c>
      <c r="E91" s="62" t="s">
        <v>197</v>
      </c>
      <c r="H91" s="26">
        <v>1</v>
      </c>
    </row>
    <row r="92" spans="1:8" x14ac:dyDescent="0.25">
      <c r="A92">
        <v>9</v>
      </c>
      <c r="E92" t="s">
        <v>198</v>
      </c>
      <c r="H92" s="26">
        <v>10000000</v>
      </c>
    </row>
    <row r="93" spans="1:8" ht="19.5" x14ac:dyDescent="0.3">
      <c r="A93" s="55"/>
      <c r="B93" s="55" t="s">
        <v>199</v>
      </c>
      <c r="C93" s="55"/>
      <c r="D93" s="55"/>
      <c r="E93" s="55"/>
      <c r="F93" s="55"/>
      <c r="G93" s="55"/>
      <c r="H93" s="56">
        <f>+H94</f>
        <v>31452505</v>
      </c>
    </row>
    <row r="94" spans="1:8" ht="17.25" x14ac:dyDescent="0.3">
      <c r="A94" s="51"/>
      <c r="B94" s="51"/>
      <c r="C94" s="51" t="s">
        <v>200</v>
      </c>
      <c r="D94" s="51"/>
      <c r="E94" s="51"/>
      <c r="F94" s="51"/>
      <c r="G94" s="51"/>
      <c r="H94" s="69">
        <f>SUM(H95:H100)</f>
        <v>31452505</v>
      </c>
    </row>
    <row r="95" spans="1:8" x14ac:dyDescent="0.25">
      <c r="A95" s="78"/>
      <c r="B95" s="78"/>
      <c r="C95" s="78"/>
      <c r="D95" s="79" t="s">
        <v>201</v>
      </c>
      <c r="E95" s="78"/>
      <c r="F95" s="78"/>
      <c r="H95" s="26">
        <v>1</v>
      </c>
    </row>
    <row r="96" spans="1:8" x14ac:dyDescent="0.25">
      <c r="A96" s="78"/>
      <c r="B96" s="78"/>
      <c r="C96" s="78"/>
      <c r="D96" s="79" t="s">
        <v>202</v>
      </c>
      <c r="E96" s="78"/>
      <c r="F96" s="78"/>
      <c r="H96" s="80">
        <v>31452500</v>
      </c>
    </row>
    <row r="97" spans="1:8" x14ac:dyDescent="0.25">
      <c r="A97" s="78"/>
      <c r="B97" s="78"/>
      <c r="C97" s="78"/>
      <c r="D97" s="79" t="s">
        <v>203</v>
      </c>
      <c r="E97" s="78"/>
      <c r="F97" s="78"/>
      <c r="H97" s="26">
        <v>1</v>
      </c>
    </row>
    <row r="98" spans="1:8" x14ac:dyDescent="0.25">
      <c r="A98" s="78"/>
      <c r="B98" s="78"/>
      <c r="C98" s="78"/>
      <c r="D98" s="81" t="s">
        <v>204</v>
      </c>
      <c r="E98" s="78"/>
      <c r="F98" s="78"/>
      <c r="H98" s="26">
        <v>1</v>
      </c>
    </row>
    <row r="99" spans="1:8" x14ac:dyDescent="0.25">
      <c r="A99" s="78"/>
      <c r="B99" s="78"/>
      <c r="C99" s="78"/>
      <c r="D99" s="62" t="s">
        <v>205</v>
      </c>
      <c r="E99" s="82"/>
      <c r="F99" s="78"/>
      <c r="H99" s="26">
        <v>1</v>
      </c>
    </row>
    <row r="100" spans="1:8" x14ac:dyDescent="0.25">
      <c r="A100" s="78"/>
      <c r="B100" s="78"/>
      <c r="C100" s="78"/>
      <c r="D100" s="79" t="s">
        <v>206</v>
      </c>
      <c r="E100" s="78"/>
      <c r="F100" s="78"/>
      <c r="H100" s="26">
        <v>1</v>
      </c>
    </row>
    <row r="101" spans="1:8" ht="19.5" x14ac:dyDescent="0.3">
      <c r="A101" s="55"/>
      <c r="B101" s="55"/>
      <c r="C101" s="55"/>
      <c r="D101" s="55"/>
      <c r="E101" s="55"/>
      <c r="F101" s="55"/>
      <c r="G101" s="55"/>
      <c r="H101" s="74">
        <f>+H6+H69+H93</f>
        <v>1274887932</v>
      </c>
    </row>
    <row r="103" spans="1:8" x14ac:dyDescent="0.25">
      <c r="H103" s="80"/>
    </row>
    <row r="105" spans="1:8" x14ac:dyDescent="0.25">
      <c r="H105" s="80"/>
    </row>
    <row r="107" spans="1:8" x14ac:dyDescent="0.25">
      <c r="H107" s="8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erogaciones</vt:lpstr>
      <vt:lpstr>plan de obra</vt:lpstr>
      <vt:lpstr>recursos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2021-12-15T11:37:48Z</dcterms:created>
  <dcterms:modified xsi:type="dcterms:W3CDTF">2021-12-15T11:39:16Z</dcterms:modified>
</cp:coreProperties>
</file>